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/>
  <workbookProtection workbookPassword="C494" lockStructure="1"/>
  <bookViews>
    <workbookView xWindow="28680" yWindow="-120" windowWidth="29040" windowHeight="15840"/>
  </bookViews>
  <sheets>
    <sheet name="Worksheet" sheetId="6" r:id="rId1"/>
    <sheet name="Water Estimate" sheetId="7" r:id="rId2"/>
    <sheet name="Sewer Estimate" sheetId="8" r:id="rId3"/>
  </sheets>
  <definedNames>
    <definedName name="_xlnm.Print_Area" localSheetId="2">'Sewer Estimate'!$A$1:$G$58</definedName>
    <definedName name="_xlnm.Print_Area" localSheetId="1">'Water Estimate'!$A$1:$G$69</definedName>
    <definedName name="_xlnm.Print_Area" localSheetId="0">Worksheet!$A$1:$G$41</definedName>
  </definedNames>
  <calcPr calcId="145621"/>
</workbook>
</file>

<file path=xl/calcChain.xml><?xml version="1.0" encoding="utf-8"?>
<calcChain xmlns="http://schemas.openxmlformats.org/spreadsheetml/2006/main">
  <c r="D5" i="7" l="1"/>
  <c r="G21" i="8" l="1"/>
  <c r="G20" i="7" l="1"/>
  <c r="B6" i="7" l="1"/>
  <c r="G24" i="8"/>
  <c r="G44" i="8" l="1"/>
  <c r="G51" i="8"/>
  <c r="D7" i="8"/>
  <c r="D6" i="8"/>
  <c r="D5" i="8"/>
  <c r="B8" i="8"/>
  <c r="B7" i="8"/>
  <c r="B6" i="8"/>
  <c r="B5" i="8"/>
  <c r="D6" i="7"/>
  <c r="D7" i="7"/>
  <c r="B8" i="7"/>
  <c r="B7" i="7"/>
  <c r="B5" i="7"/>
  <c r="G56" i="8"/>
  <c r="G55" i="8"/>
  <c r="G54" i="8"/>
  <c r="G53" i="8"/>
  <c r="G52" i="8"/>
  <c r="G50" i="8"/>
  <c r="G49" i="8"/>
  <c r="G48" i="8"/>
  <c r="G47" i="8"/>
  <c r="G46" i="8"/>
  <c r="G45" i="8"/>
  <c r="G43" i="8"/>
  <c r="G42" i="8"/>
  <c r="G41" i="8"/>
  <c r="G40" i="8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A32" i="8"/>
  <c r="A33" i="8" s="1"/>
  <c r="A34" i="8" s="1"/>
  <c r="A35" i="8" s="1"/>
  <c r="A36" i="8" s="1"/>
  <c r="A37" i="8" s="1"/>
  <c r="A38" i="8" s="1"/>
  <c r="F31" i="8"/>
  <c r="G31" i="8" s="1"/>
  <c r="G28" i="8"/>
  <c r="G27" i="8"/>
  <c r="G26" i="8"/>
  <c r="G25" i="8"/>
  <c r="G23" i="8"/>
  <c r="G22" i="8"/>
  <c r="A22" i="8"/>
  <c r="A23" i="8" s="1"/>
  <c r="A24" i="8" s="1"/>
  <c r="A25" i="8" s="1"/>
  <c r="A26" i="8" s="1"/>
  <c r="A27" i="8" s="1"/>
  <c r="A28" i="8" s="1"/>
  <c r="G67" i="7"/>
  <c r="G66" i="7"/>
  <c r="G65" i="7"/>
  <c r="G64" i="7"/>
  <c r="G63" i="7"/>
  <c r="G62" i="7"/>
  <c r="A62" i="7"/>
  <c r="A63" i="7" s="1"/>
  <c r="A64" i="7" s="1"/>
  <c r="A65" i="7" s="1"/>
  <c r="A66" i="7" s="1"/>
  <c r="A67" i="7" s="1"/>
  <c r="G61" i="7"/>
  <c r="G60" i="7"/>
  <c r="G59" i="7"/>
  <c r="G58" i="7"/>
  <c r="A58" i="7"/>
  <c r="A59" i="7" s="1"/>
  <c r="A60" i="7" s="1"/>
  <c r="G57" i="7"/>
  <c r="G56" i="7"/>
  <c r="G55" i="7"/>
  <c r="A55" i="7"/>
  <c r="A56" i="7" s="1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A40" i="7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G39" i="7"/>
  <c r="G38" i="7"/>
  <c r="G37" i="7"/>
  <c r="G36" i="7"/>
  <c r="G35" i="7"/>
  <c r="G34" i="7"/>
  <c r="G33" i="7"/>
  <c r="A33" i="7"/>
  <c r="A34" i="7" s="1"/>
  <c r="A35" i="7" s="1"/>
  <c r="A36" i="7" s="1"/>
  <c r="A37" i="7" s="1"/>
  <c r="A38" i="7" s="1"/>
  <c r="G32" i="7"/>
  <c r="G31" i="7"/>
  <c r="A31" i="7"/>
  <c r="G30" i="7"/>
  <c r="G29" i="7"/>
  <c r="G28" i="7"/>
  <c r="G27" i="7"/>
  <c r="G26" i="7"/>
  <c r="G25" i="7"/>
  <c r="G24" i="7"/>
  <c r="G23" i="7"/>
  <c r="G22" i="7"/>
  <c r="G21" i="7"/>
  <c r="A21" i="7"/>
  <c r="A22" i="7" s="1"/>
  <c r="A23" i="7" s="1"/>
  <c r="A24" i="7" s="1"/>
  <c r="A25" i="7" s="1"/>
  <c r="A26" i="7" s="1"/>
  <c r="A27" i="7" s="1"/>
  <c r="A28" i="7" s="1"/>
  <c r="A29" i="7" s="1"/>
  <c r="G57" i="8" l="1"/>
  <c r="G31" i="6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40" i="8"/>
  <c r="G68" i="7"/>
  <c r="G29" i="6" s="1"/>
  <c r="G35" i="6" l="1"/>
  <c r="G33" i="6"/>
  <c r="G38" i="6" l="1"/>
</calcChain>
</file>

<file path=xl/sharedStrings.xml><?xml version="1.0" encoding="utf-8"?>
<sst xmlns="http://schemas.openxmlformats.org/spreadsheetml/2006/main" count="237" uniqueCount="124">
  <si>
    <t>Project:</t>
  </si>
  <si>
    <t>Prepared By:</t>
  </si>
  <si>
    <t>Date:</t>
  </si>
  <si>
    <t>Item</t>
  </si>
  <si>
    <t>Description</t>
  </si>
  <si>
    <t>Quantity</t>
  </si>
  <si>
    <t>Units</t>
  </si>
  <si>
    <t>Unit Cost</t>
  </si>
  <si>
    <t>Total</t>
  </si>
  <si>
    <t>LF</t>
  </si>
  <si>
    <t xml:space="preserve"> </t>
  </si>
  <si>
    <t>6" RWGV</t>
  </si>
  <si>
    <t>EACH</t>
  </si>
  <si>
    <t>8" RWGV</t>
  </si>
  <si>
    <t>10" RWGV</t>
  </si>
  <si>
    <t>12" RWGV</t>
  </si>
  <si>
    <t>16" BUTTERFLY VALVE</t>
  </si>
  <si>
    <t>18" BUTTERFLY VALVE</t>
  </si>
  <si>
    <t>20" BUTTERFLY VALVE</t>
  </si>
  <si>
    <t>2" BLOW OFF</t>
  </si>
  <si>
    <t>Engineer:</t>
  </si>
  <si>
    <t>Job Number:</t>
  </si>
  <si>
    <t xml:space="preserve">FIRE HYDRANT </t>
  </si>
  <si>
    <t>4" BLOW OFF</t>
  </si>
  <si>
    <t>6" BLOW OFF</t>
  </si>
  <si>
    <t>6" PVC CL 235/305</t>
  </si>
  <si>
    <t>8" PVC CL 235/305</t>
  </si>
  <si>
    <t>10" PVC CL 235/305</t>
  </si>
  <si>
    <t>12" PVC CL 235/305</t>
  </si>
  <si>
    <t>Std Detail</t>
  </si>
  <si>
    <t>W-17</t>
  </si>
  <si>
    <t>WATER IMPROVEMENTS</t>
  </si>
  <si>
    <t>3/4" DOMESTIC AND 1" FIRE WATER SERVICE</t>
  </si>
  <si>
    <t>1.5" OR 2" WATER SERVICE</t>
  </si>
  <si>
    <t>3" WATER SERVICE</t>
  </si>
  <si>
    <t>1.5" OR 2" FIRE SERVICE</t>
  </si>
  <si>
    <t>4" OR LARGER FIRE SERVICE</t>
  </si>
  <si>
    <t>6" CL 350 DUCTILE IRON PIPE</t>
  </si>
  <si>
    <t>8" CL 350 DUCTILE IRON PIPE</t>
  </si>
  <si>
    <t>10" CL 350 DUCTILE IRON PIPE</t>
  </si>
  <si>
    <t>12" CL 350 DUCTILE IRON PIPE</t>
  </si>
  <si>
    <t>16" CL 350 DUCTILE IRON PIPE</t>
  </si>
  <si>
    <t>CONNECT TO EXISTING 8" MAIN</t>
  </si>
  <si>
    <t>CONNECT TO EXISTING 10" MAIN</t>
  </si>
  <si>
    <t>CONNECT TO EXISTING 12" MAIN</t>
  </si>
  <si>
    <t>ABANDON EXISTING MAIN NON ACP</t>
  </si>
  <si>
    <t>WATER TEST STATION</t>
  </si>
  <si>
    <t>TEMPORARY PIPING AND FITTINGS</t>
  </si>
  <si>
    <t>1" AV AND 2" BO COMBO ASSEMBLY</t>
  </si>
  <si>
    <t>1" AV ASSEMBLY</t>
  </si>
  <si>
    <t>2" AV ASSEMBLY</t>
  </si>
  <si>
    <t>16" PVC CL 235/305</t>
  </si>
  <si>
    <t>3/4" OR 1" WATER SERVICE</t>
  </si>
  <si>
    <t>VALLEY CENTER MUNICIPAL WATER DISTRICT</t>
  </si>
  <si>
    <t>BOND ESTIMATE</t>
  </si>
  <si>
    <t>ENGINEER:</t>
  </si>
  <si>
    <t>W-25</t>
  </si>
  <si>
    <t>W-12</t>
  </si>
  <si>
    <t>W-13</t>
  </si>
  <si>
    <t>W-14</t>
  </si>
  <si>
    <t>W-10</t>
  </si>
  <si>
    <t>W-9</t>
  </si>
  <si>
    <t>W-11</t>
  </si>
  <si>
    <t>W-3</t>
  </si>
  <si>
    <t>W-3A</t>
  </si>
  <si>
    <t>W-4</t>
  </si>
  <si>
    <t>W-5</t>
  </si>
  <si>
    <t>W-7</t>
  </si>
  <si>
    <t>W-8</t>
  </si>
  <si>
    <t>W-35</t>
  </si>
  <si>
    <t>JACKED 16" STEEL CASING &amp; CARRIER PIPE</t>
  </si>
  <si>
    <t>JACKED 20" STEEL CASING &amp; CARRIER PIPE</t>
  </si>
  <si>
    <t>EA</t>
  </si>
  <si>
    <t>REMOVE AND DISPOSE AV/BO/FH AT MAIN</t>
  </si>
  <si>
    <t>ABANDON/DISPOSE EXISTING MAIN ACP</t>
  </si>
  <si>
    <t>WATER IMPROVEMENTS TOTAL</t>
  </si>
  <si>
    <t>SEWER IMPROVEMENTS</t>
  </si>
  <si>
    <t>8" SEWER MAIN SDR35</t>
  </si>
  <si>
    <t>10" SEWER MAIN SDR35</t>
  </si>
  <si>
    <t>12" SEWER MAIN SDR35</t>
  </si>
  <si>
    <t>12" SEWER MAIN SDR26</t>
  </si>
  <si>
    <t>8" SEWER MAIN SDR26</t>
  </si>
  <si>
    <t>10" SEWER MAIN SDR26</t>
  </si>
  <si>
    <t>0-7FT DEPTH</t>
  </si>
  <si>
    <t>ADD 2% FOR EVERY FOOT OVER 7FT</t>
  </si>
  <si>
    <t>6" SEWER MAIN SDR35</t>
  </si>
  <si>
    <t>6" SEWER MAIN SDR26</t>
  </si>
  <si>
    <t>PRECAST 4FT MANHOLE</t>
  </si>
  <si>
    <t>S-4</t>
  </si>
  <si>
    <t>PRECAST 5FT MANHOLE</t>
  </si>
  <si>
    <t>S-5</t>
  </si>
  <si>
    <t>TERMINUS MANHOLE</t>
  </si>
  <si>
    <t>S-6</t>
  </si>
  <si>
    <t>PRECAST DROP MANHOLE</t>
  </si>
  <si>
    <t>S-7</t>
  </si>
  <si>
    <t>S-8</t>
  </si>
  <si>
    <t>S-11</t>
  </si>
  <si>
    <t>S-12</t>
  </si>
  <si>
    <t>S-13</t>
  </si>
  <si>
    <t>S-14</t>
  </si>
  <si>
    <t xml:space="preserve">NEW SEWER LATERAL </t>
  </si>
  <si>
    <t>DEEP CUT SEWER LATERAL</t>
  </si>
  <si>
    <t>SEWER LATERAL CUT IN</t>
  </si>
  <si>
    <t>SEWER CLEANOUT</t>
  </si>
  <si>
    <t>PREPARED BY:</t>
  </si>
  <si>
    <t>DATE:</t>
  </si>
  <si>
    <t>DEPTH</t>
  </si>
  <si>
    <t>ENTER DEPTH OVER 7FT</t>
  </si>
  <si>
    <t>SEWER IMPROVEMENTS TOTAL</t>
  </si>
  <si>
    <t>CONTINGENCY 10%</t>
  </si>
  <si>
    <t>BOND ESTIMATE WORKSHEET</t>
  </si>
  <si>
    <t>DISTRICT ADMIN/INSPECTION 10%</t>
  </si>
  <si>
    <t>TOTAL BOND AMOUNT</t>
  </si>
  <si>
    <t>Seal:</t>
  </si>
  <si>
    <t>TRACT/MAP#:</t>
  </si>
  <si>
    <t>DEVELOPER:</t>
  </si>
  <si>
    <t>PROJECT:</t>
  </si>
  <si>
    <t>JOB #:</t>
  </si>
  <si>
    <t>Developer/    Owner:</t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</si>
  <si>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- COST IS BASED ON FULL INSTALL, INCLUDING MATERIAL, LABOR, EQUIPMENT.  
- INCLUDES TRENCHING, BACKFILL, PAVING, TESTING AND DISINFECTION.
- WATERLINES INCLUDE ALL FITTINGS, DEFLECTION COUPLINGS, THRUST BLOCKS, RESTRAINTS.
- ALL INSTALLATIONS PER APPROVED PLANS AND DISTRICT STANDARD DRAWINGS. 
- IF NECESSARY ITEMS NOT LISTED BELOW, USE EXTRA SPACE PROVIDED, COST SHALL BE DETERMINED BY DISTRICT.
- UNIT COSTS ARE SPECIFIED BY DISTRICT AND SHALL NOT BE ALTERED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</si>
  <si>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- COST IS BASED ON FULL INSTALL, INCLUDING MATERIAL, LABOR, EQUIPMENT.  
- INCLUDES TRENCHING, BACKFILL, PAVING.
- SEWER MAIN INCLUDES CCTV, AIR TESTING, MANDREL.
- ALL INSTALLATIONS PER APPROVED PLANS AND DISTRICT STANDARD DRAWINGS. 
- IF NECESSARY ITEMS NOT LISTED BELOW, USE EXTRA SPACE PROVIDED, COST SHALL BE DETERMINED BY DISTRICT.
- UNIT COSTS ARE SPECIFIED BY DISTRICT AND SHALL NOT BE ALTERED</t>
    </r>
  </si>
  <si>
    <t>Tract/Map #:</t>
  </si>
  <si>
    <t>ABANDON METER SERVICE AT MAIN</t>
  </si>
  <si>
    <t>X/XX/202X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</si>
</sst>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mmmm\ d\,\ yyyy"/>
  </numFmts>
  <fonts count="9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3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65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/>
    <xf numFmtId="166" fontId="3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65" fontId="2" fillId="0" borderId="13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9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11" xfId="0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2" fillId="0" borderId="17" xfId="0" applyFont="1" applyBorder="1" applyAlignment="1">
      <alignment horizontal="left"/>
    </xf>
    <xf numFmtId="165" fontId="2" fillId="0" borderId="17" xfId="0" applyNumberFormat="1" applyFont="1" applyBorder="1" applyAlignment="1">
      <alignment horizontal="center"/>
    </xf>
    <xf numFmtId="165" fontId="2" fillId="0" borderId="9" xfId="0" applyNumberFormat="1" applyFon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5" fontId="0" fillId="0" borderId="16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0" fillId="0" borderId="8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2" borderId="1" xfId="0" applyFill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4" fontId="5" fillId="0" borderId="11" xfId="0" applyNumberFormat="1" applyFont="1" applyBorder="1" applyAlignment="1" applyProtection="1">
      <alignment horizontal="center"/>
    </xf>
    <xf numFmtId="165" fontId="3" fillId="0" borderId="8" xfId="0" applyNumberFormat="1" applyFont="1" applyBorder="1" applyAlignment="1" applyProtection="1">
      <alignment horizontal="center"/>
    </xf>
    <xf numFmtId="165" fontId="0" fillId="0" borderId="19" xfId="0" applyNumberFormat="1" applyBorder="1" applyAlignment="1" applyProtection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9" xfId="0" applyNumberFormat="1" applyBorder="1"/>
    <xf numFmtId="164" fontId="2" fillId="0" borderId="15" xfId="0" applyNumberFormat="1" applyFont="1" applyBorder="1" applyAlignment="1">
      <alignment horizontal="left"/>
    </xf>
    <xf numFmtId="164" fontId="0" fillId="0" borderId="0" xfId="0" applyNumberFormat="1"/>
    <xf numFmtId="164" fontId="0" fillId="0" borderId="8" xfId="0" applyNumberFormat="1" applyBorder="1" applyProtection="1"/>
    <xf numFmtId="164" fontId="0" fillId="0" borderId="1" xfId="0" applyNumberFormat="1" applyBorder="1" applyProtection="1"/>
    <xf numFmtId="164" fontId="0" fillId="0" borderId="19" xfId="0" applyNumberFormat="1" applyBorder="1" applyProtection="1"/>
    <xf numFmtId="164" fontId="0" fillId="0" borderId="7" xfId="0" applyNumberFormat="1" applyBorder="1" applyProtection="1"/>
    <xf numFmtId="164" fontId="0" fillId="0" borderId="11" xfId="0" applyNumberFormat="1" applyBorder="1" applyProtection="1"/>
    <xf numFmtId="0" fontId="0" fillId="2" borderId="1" xfId="0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shrinkToFit="1"/>
      <protection locked="0"/>
    </xf>
    <xf numFmtId="0" fontId="0" fillId="2" borderId="2" xfId="0" applyFill="1" applyBorder="1" applyAlignment="1" applyProtection="1">
      <alignment horizontal="center" shrinkToFit="1"/>
      <protection locked="0"/>
    </xf>
    <xf numFmtId="0" fontId="3" fillId="2" borderId="5" xfId="0" applyFont="1" applyFill="1" applyBorder="1" applyAlignment="1" applyProtection="1">
      <alignment horizontal="center" shrinkToFit="1"/>
      <protection locked="0"/>
    </xf>
    <xf numFmtId="0" fontId="0" fillId="2" borderId="5" xfId="0" applyFill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2" fillId="0" borderId="0" xfId="0" applyNumberFormat="1" applyFont="1" applyBorder="1" applyAlignment="1" applyProtection="1">
      <alignment horizontal="center"/>
    </xf>
    <xf numFmtId="14" fontId="2" fillId="0" borderId="0" xfId="0" applyNumberFormat="1" applyFont="1" applyBorder="1" applyAlignment="1">
      <alignment horizontal="center"/>
    </xf>
    <xf numFmtId="14" fontId="3" fillId="2" borderId="5" xfId="0" applyNumberFormat="1" applyFont="1" applyFill="1" applyBorder="1" applyAlignment="1" applyProtection="1">
      <alignment horizontal="center" shrinkToFit="1"/>
      <protection locked="0"/>
    </xf>
    <xf numFmtId="14" fontId="0" fillId="2" borderId="5" xfId="0" applyNumberFormat="1" applyFill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zoomScaleNormal="100" zoomScaleSheetLayoutView="100" workbookViewId="0">
      <selection activeCell="A17" sqref="A17:C21"/>
    </sheetView>
  </sheetViews>
  <sheetFormatPr defaultRowHeight="12.75" x14ac:dyDescent="0.2"/>
  <cols>
    <col min="1" max="1" width="12" bestFit="1" customWidth="1"/>
    <col min="2" max="3" width="12.7109375" customWidth="1"/>
    <col min="4" max="4" width="2.7109375" customWidth="1"/>
    <col min="5" max="5" width="11.7109375" customWidth="1"/>
    <col min="6" max="7" width="12.7109375" customWidth="1"/>
  </cols>
  <sheetData>
    <row r="1" spans="1:7" ht="18" x14ac:dyDescent="0.25">
      <c r="A1" s="88" t="s">
        <v>53</v>
      </c>
      <c r="B1" s="88"/>
      <c r="C1" s="88"/>
      <c r="D1" s="88"/>
      <c r="E1" s="88"/>
      <c r="F1" s="88"/>
      <c r="G1" s="88"/>
    </row>
    <row r="2" spans="1:7" ht="18" x14ac:dyDescent="0.25">
      <c r="A2" s="88" t="s">
        <v>110</v>
      </c>
      <c r="B2" s="88"/>
      <c r="C2" s="88"/>
      <c r="D2" s="88"/>
      <c r="E2" s="88"/>
      <c r="F2" s="88"/>
      <c r="G2" s="88"/>
    </row>
    <row r="3" spans="1:7" ht="18" x14ac:dyDescent="0.25">
      <c r="A3" s="21"/>
      <c r="B3" s="21"/>
      <c r="C3" s="21"/>
      <c r="D3" s="21"/>
      <c r="E3" s="21"/>
      <c r="F3" s="21"/>
      <c r="G3" s="21"/>
    </row>
    <row r="4" spans="1:7" s="5" customFormat="1" ht="18" x14ac:dyDescent="0.25">
      <c r="A4" s="21"/>
      <c r="B4" s="21"/>
      <c r="C4" s="21"/>
      <c r="D4" s="21"/>
      <c r="E4" s="21"/>
      <c r="F4" s="21"/>
      <c r="G4" s="21"/>
    </row>
    <row r="5" spans="1:7" s="5" customFormat="1" ht="18" x14ac:dyDescent="0.25">
      <c r="A5" s="21"/>
      <c r="B5" s="21"/>
      <c r="C5" s="21"/>
      <c r="D5" s="21"/>
      <c r="E5" s="21"/>
      <c r="F5" s="21"/>
      <c r="G5" s="21"/>
    </row>
    <row r="6" spans="1:7" ht="18" x14ac:dyDescent="0.25">
      <c r="A6" s="21"/>
      <c r="B6" s="21"/>
      <c r="C6" s="21"/>
      <c r="D6" s="21"/>
      <c r="E6" s="21"/>
      <c r="F6" s="21"/>
      <c r="G6" s="21"/>
    </row>
    <row r="7" spans="1:7" x14ac:dyDescent="0.2">
      <c r="A7" s="5" t="s">
        <v>0</v>
      </c>
      <c r="B7" s="89"/>
      <c r="C7" s="90"/>
      <c r="D7" s="5"/>
      <c r="E7" s="5" t="s">
        <v>21</v>
      </c>
      <c r="F7" s="89"/>
      <c r="G7" s="89"/>
    </row>
    <row r="8" spans="1:7" x14ac:dyDescent="0.2">
      <c r="A8" s="5" t="s">
        <v>1</v>
      </c>
      <c r="B8" s="91"/>
      <c r="C8" s="92"/>
      <c r="D8" s="5"/>
      <c r="E8" s="18" t="s">
        <v>121</v>
      </c>
      <c r="F8" s="91"/>
      <c r="G8" s="91"/>
    </row>
    <row r="9" spans="1:7" x14ac:dyDescent="0.2">
      <c r="A9" s="5" t="s">
        <v>2</v>
      </c>
      <c r="B9" s="116" t="s">
        <v>123</v>
      </c>
      <c r="C9" s="117"/>
      <c r="D9" s="5"/>
      <c r="E9" s="5" t="s">
        <v>10</v>
      </c>
      <c r="F9" s="5"/>
      <c r="G9" s="2" t="s">
        <v>10</v>
      </c>
    </row>
    <row r="10" spans="1:7" s="5" customFormat="1" x14ac:dyDescent="0.2">
      <c r="B10" s="25"/>
      <c r="C10" s="26"/>
      <c r="G10" s="2"/>
    </row>
    <row r="11" spans="1:7" x14ac:dyDescent="0.2">
      <c r="A11" s="5"/>
      <c r="B11" s="5"/>
      <c r="C11" s="5"/>
      <c r="D11" s="5"/>
      <c r="E11" s="5"/>
      <c r="F11" s="5"/>
      <c r="G11" s="5"/>
    </row>
    <row r="12" spans="1:7" x14ac:dyDescent="0.2">
      <c r="A12" s="93" t="s">
        <v>20</v>
      </c>
      <c r="B12" s="89"/>
      <c r="C12" s="90"/>
      <c r="D12" s="5"/>
      <c r="E12" s="96" t="s">
        <v>118</v>
      </c>
      <c r="F12" s="89"/>
      <c r="G12" s="90"/>
    </row>
    <row r="13" spans="1:7" x14ac:dyDescent="0.2">
      <c r="A13" s="93"/>
      <c r="B13" s="91"/>
      <c r="C13" s="92"/>
      <c r="D13" s="5"/>
      <c r="E13" s="96"/>
      <c r="F13" s="91"/>
      <c r="G13" s="92"/>
    </row>
    <row r="14" spans="1:7" x14ac:dyDescent="0.2">
      <c r="A14" s="93"/>
      <c r="B14" s="91"/>
      <c r="C14" s="92"/>
      <c r="D14" s="5"/>
      <c r="E14" s="96"/>
      <c r="F14" s="91"/>
      <c r="G14" s="92"/>
    </row>
    <row r="15" spans="1:7" x14ac:dyDescent="0.2">
      <c r="A15" s="93"/>
      <c r="B15" s="91"/>
      <c r="C15" s="91"/>
      <c r="D15" s="5"/>
      <c r="E15" s="96"/>
      <c r="F15" s="91"/>
      <c r="G15" s="91"/>
    </row>
    <row r="16" spans="1:7" s="5" customFormat="1" x14ac:dyDescent="0.2">
      <c r="A16" s="27"/>
      <c r="B16" s="28"/>
      <c r="C16" s="28"/>
      <c r="E16" s="29"/>
      <c r="F16" s="28"/>
      <c r="G16" s="28"/>
    </row>
    <row r="17" spans="1:7" x14ac:dyDescent="0.2">
      <c r="A17" s="94" t="s">
        <v>113</v>
      </c>
      <c r="B17" s="94"/>
      <c r="C17" s="94"/>
      <c r="D17" s="5"/>
      <c r="E17" s="5"/>
      <c r="F17" s="2"/>
      <c r="G17" s="2"/>
    </row>
    <row r="18" spans="1:7" x14ac:dyDescent="0.2">
      <c r="A18" s="94"/>
      <c r="B18" s="94"/>
      <c r="C18" s="94"/>
      <c r="D18" s="5"/>
      <c r="E18" s="5"/>
      <c r="F18" s="2"/>
      <c r="G18" s="2"/>
    </row>
    <row r="19" spans="1:7" x14ac:dyDescent="0.2">
      <c r="A19" s="94"/>
      <c r="B19" s="94"/>
      <c r="C19" s="94"/>
      <c r="D19" s="5"/>
      <c r="E19" s="5"/>
      <c r="F19" s="2"/>
      <c r="G19" s="2"/>
    </row>
    <row r="20" spans="1:7" s="5" customFormat="1" x14ac:dyDescent="0.2">
      <c r="A20" s="94"/>
      <c r="B20" s="94"/>
      <c r="C20" s="94"/>
      <c r="F20" s="2"/>
      <c r="G20" s="2"/>
    </row>
    <row r="21" spans="1:7" s="5" customFormat="1" x14ac:dyDescent="0.2">
      <c r="A21" s="94"/>
      <c r="B21" s="94"/>
      <c r="C21" s="94"/>
      <c r="F21" s="2"/>
      <c r="G21" s="2"/>
    </row>
    <row r="22" spans="1:7" s="5" customFormat="1" x14ac:dyDescent="0.2">
      <c r="A22" s="22"/>
      <c r="B22" s="22"/>
      <c r="C22" s="22"/>
      <c r="F22" s="2"/>
      <c r="G22" s="2"/>
    </row>
    <row r="23" spans="1:7" s="5" customFormat="1" x14ac:dyDescent="0.2">
      <c r="A23" s="22"/>
      <c r="B23" s="22"/>
      <c r="C23" s="2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ht="14.25" x14ac:dyDescent="0.2">
      <c r="C25" s="38"/>
      <c r="D25" s="38"/>
      <c r="E25" s="38"/>
      <c r="F25" s="2"/>
      <c r="G25" s="2"/>
    </row>
    <row r="26" spans="1:7" s="5" customFormat="1" ht="14.25" x14ac:dyDescent="0.2">
      <c r="A26" s="10"/>
      <c r="B26" s="38"/>
      <c r="C26" s="38"/>
      <c r="D26" s="38"/>
      <c r="E26" s="38"/>
      <c r="F26" s="2"/>
      <c r="G26" s="2"/>
    </row>
    <row r="27" spans="1:7" ht="14.25" x14ac:dyDescent="0.2">
      <c r="C27" s="38"/>
      <c r="D27" s="38"/>
      <c r="E27" s="38"/>
      <c r="F27" s="2"/>
      <c r="G27" s="2"/>
    </row>
    <row r="28" spans="1:7" s="5" customFormat="1" ht="14.25" x14ac:dyDescent="0.2">
      <c r="A28" s="10"/>
      <c r="B28" s="38"/>
      <c r="C28" s="38"/>
      <c r="D28" s="38"/>
      <c r="E28" s="38"/>
      <c r="F28" s="2"/>
      <c r="G28" s="2"/>
    </row>
    <row r="29" spans="1:7" ht="15" x14ac:dyDescent="0.25">
      <c r="C29" s="95" t="s">
        <v>75</v>
      </c>
      <c r="D29" s="95"/>
      <c r="E29" s="95"/>
      <c r="F29" s="95"/>
      <c r="G29" s="42">
        <f>'Water Estimate'!G68</f>
        <v>0</v>
      </c>
    </row>
    <row r="30" spans="1:7" s="5" customFormat="1" ht="15" x14ac:dyDescent="0.25">
      <c r="A30" s="10"/>
      <c r="B30" s="38"/>
      <c r="C30" s="95"/>
      <c r="D30" s="95"/>
      <c r="E30" s="95"/>
      <c r="F30" s="95"/>
      <c r="G30" s="41"/>
    </row>
    <row r="31" spans="1:7" ht="15" x14ac:dyDescent="0.25">
      <c r="C31" s="39" t="s">
        <v>108</v>
      </c>
      <c r="D31" s="39"/>
      <c r="E31" s="39"/>
      <c r="F31" s="20"/>
      <c r="G31" s="42">
        <f>'Sewer Estimate'!G57</f>
        <v>0</v>
      </c>
    </row>
    <row r="32" spans="1:7" ht="15" x14ac:dyDescent="0.25">
      <c r="A32" s="20"/>
      <c r="B32" s="38"/>
      <c r="C32" s="95"/>
      <c r="D32" s="95"/>
      <c r="E32" s="95"/>
      <c r="F32" s="95"/>
      <c r="G32" s="41"/>
    </row>
    <row r="33" spans="1:7" s="5" customFormat="1" ht="15" x14ac:dyDescent="0.25">
      <c r="B33" s="38"/>
      <c r="C33" s="95" t="s">
        <v>109</v>
      </c>
      <c r="D33" s="95"/>
      <c r="E33" s="95"/>
      <c r="F33" s="95"/>
      <c r="G33" s="42">
        <f>SUM(G29+G31)*0.1</f>
        <v>0</v>
      </c>
    </row>
    <row r="34" spans="1:7" s="5" customFormat="1" ht="15" x14ac:dyDescent="0.25">
      <c r="C34" s="95"/>
      <c r="D34" s="95"/>
      <c r="E34" s="95"/>
      <c r="F34" s="95"/>
      <c r="G34" s="41"/>
    </row>
    <row r="35" spans="1:7" s="5" customFormat="1" ht="15" x14ac:dyDescent="0.25">
      <c r="A35" s="10"/>
      <c r="B35" s="2"/>
      <c r="C35" s="95" t="s">
        <v>111</v>
      </c>
      <c r="D35" s="95"/>
      <c r="E35" s="95"/>
      <c r="F35" s="95"/>
      <c r="G35" s="42">
        <f>SUM(G29+G31)*0.1</f>
        <v>0</v>
      </c>
    </row>
    <row r="36" spans="1:7" ht="15.75" thickBot="1" x14ac:dyDescent="0.3">
      <c r="A36" s="10"/>
      <c r="B36" s="2"/>
      <c r="C36" s="98"/>
      <c r="D36" s="98"/>
      <c r="E36" s="98"/>
      <c r="F36" s="98"/>
      <c r="G36" s="43"/>
    </row>
    <row r="37" spans="1:7" s="5" customFormat="1" ht="15.75" thickBot="1" x14ac:dyDescent="0.3">
      <c r="A37" s="10"/>
      <c r="B37" s="2"/>
      <c r="C37" s="99"/>
      <c r="D37" s="99"/>
      <c r="E37" s="99"/>
      <c r="F37" s="99"/>
      <c r="G37" s="41"/>
    </row>
    <row r="38" spans="1:7" ht="15.75" thickBot="1" x14ac:dyDescent="0.3">
      <c r="A38" s="3"/>
      <c r="B38" s="2"/>
      <c r="C38" s="97" t="s">
        <v>112</v>
      </c>
      <c r="D38" s="97"/>
      <c r="E38" s="97"/>
      <c r="F38" s="97"/>
      <c r="G38" s="72">
        <f>SUM(G29+G31+G33+G35)</f>
        <v>0</v>
      </c>
    </row>
    <row r="39" spans="1:7" x14ac:dyDescent="0.2">
      <c r="A39" s="3"/>
      <c r="B39" s="2"/>
      <c r="C39" s="2"/>
      <c r="D39" s="2"/>
      <c r="E39" s="2"/>
      <c r="F39" s="2"/>
      <c r="G39" s="2"/>
    </row>
    <row r="40" spans="1:7" x14ac:dyDescent="0.2">
      <c r="A40" s="3"/>
      <c r="B40" s="2"/>
      <c r="C40" s="2"/>
      <c r="D40" s="2"/>
      <c r="E40" s="2"/>
      <c r="F40" s="2"/>
      <c r="G40" s="2"/>
    </row>
    <row r="41" spans="1:7" x14ac:dyDescent="0.2">
      <c r="A41" s="3"/>
      <c r="B41" s="2"/>
      <c r="C41" s="2"/>
      <c r="D41" s="2"/>
      <c r="E41" s="2"/>
      <c r="F41" s="2"/>
      <c r="G41" s="2"/>
    </row>
    <row r="42" spans="1:7" x14ac:dyDescent="0.2">
      <c r="A42" s="3"/>
      <c r="B42" s="2"/>
      <c r="C42" s="2"/>
      <c r="D42" s="2"/>
      <c r="E42" s="2"/>
      <c r="F42" s="2"/>
      <c r="G42" s="2"/>
    </row>
  </sheetData>
  <sheetProtection selectLockedCells="1"/>
  <mergeCells count="27">
    <mergeCell ref="C33:F33"/>
    <mergeCell ref="C35:F35"/>
    <mergeCell ref="C38:F38"/>
    <mergeCell ref="C34:F34"/>
    <mergeCell ref="C36:F36"/>
    <mergeCell ref="C37:F37"/>
    <mergeCell ref="C29:F29"/>
    <mergeCell ref="C30:F30"/>
    <mergeCell ref="C32:F32"/>
    <mergeCell ref="F7:G7"/>
    <mergeCell ref="F8:G8"/>
    <mergeCell ref="E12:E15"/>
    <mergeCell ref="A12:A15"/>
    <mergeCell ref="A17:C21"/>
    <mergeCell ref="B13:C13"/>
    <mergeCell ref="F13:G13"/>
    <mergeCell ref="B14:C14"/>
    <mergeCell ref="F14:G14"/>
    <mergeCell ref="B15:C15"/>
    <mergeCell ref="F15:G15"/>
    <mergeCell ref="B12:C12"/>
    <mergeCell ref="F12:G12"/>
    <mergeCell ref="A1:G1"/>
    <mergeCell ref="A2:G2"/>
    <mergeCell ref="B7:C7"/>
    <mergeCell ref="B8:C8"/>
    <mergeCell ref="B9:C9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workbookViewId="0">
      <selection activeCell="D5" sqref="D5:F5"/>
    </sheetView>
  </sheetViews>
  <sheetFormatPr defaultRowHeight="12.75" x14ac:dyDescent="0.2"/>
  <cols>
    <col min="1" max="1" width="12.7109375" customWidth="1"/>
    <col min="2" max="2" width="43.7109375" customWidth="1"/>
    <col min="3" max="3" width="11.7109375" customWidth="1"/>
    <col min="4" max="4" width="8.7109375" customWidth="1"/>
    <col min="5" max="5" width="6.7109375" customWidth="1"/>
    <col min="6" max="6" width="9.7109375" customWidth="1"/>
    <col min="7" max="7" width="11.7109375" customWidth="1"/>
  </cols>
  <sheetData>
    <row r="1" spans="1:7" x14ac:dyDescent="0.2">
      <c r="A1" s="100" t="s">
        <v>53</v>
      </c>
      <c r="B1" s="100"/>
      <c r="C1" s="100"/>
      <c r="D1" s="100"/>
      <c r="E1" s="100"/>
      <c r="F1" s="100"/>
      <c r="G1" s="100"/>
    </row>
    <row r="2" spans="1:7" x14ac:dyDescent="0.2">
      <c r="A2" s="100" t="s">
        <v>54</v>
      </c>
      <c r="B2" s="100"/>
      <c r="C2" s="100"/>
      <c r="D2" s="100"/>
      <c r="E2" s="100"/>
      <c r="F2" s="100"/>
      <c r="G2" s="100"/>
    </row>
    <row r="3" spans="1:7" s="5" customFormat="1" x14ac:dyDescent="0.2">
      <c r="A3" s="100" t="s">
        <v>31</v>
      </c>
      <c r="B3" s="100"/>
      <c r="C3" s="100"/>
      <c r="D3" s="100"/>
      <c r="E3" s="100"/>
      <c r="F3" s="100"/>
      <c r="G3" s="100"/>
    </row>
    <row r="4" spans="1:7" x14ac:dyDescent="0.2">
      <c r="A4" s="8"/>
      <c r="B4" s="8"/>
      <c r="C4" s="8"/>
      <c r="D4" s="8"/>
      <c r="E4" s="8"/>
      <c r="F4" s="16"/>
      <c r="G4" s="8"/>
    </row>
    <row r="5" spans="1:7" x14ac:dyDescent="0.2">
      <c r="A5" s="30" t="s">
        <v>116</v>
      </c>
      <c r="B5" s="61">
        <f>Worksheet!B7</f>
        <v>0</v>
      </c>
      <c r="C5" s="31" t="s">
        <v>105</v>
      </c>
      <c r="D5" s="114" t="str">
        <f>Worksheet!B9</f>
        <v>X/XX/202X</v>
      </c>
      <c r="E5" s="114"/>
      <c r="F5" s="114"/>
      <c r="G5" s="8"/>
    </row>
    <row r="6" spans="1:7" x14ac:dyDescent="0.2">
      <c r="A6" s="30" t="s">
        <v>104</v>
      </c>
      <c r="B6" s="61">
        <f>Worksheet!B8</f>
        <v>0</v>
      </c>
      <c r="C6" s="32" t="s">
        <v>117</v>
      </c>
      <c r="D6" s="104">
        <f>Worksheet!F7</f>
        <v>0</v>
      </c>
      <c r="E6" s="104"/>
      <c r="F6" s="104"/>
      <c r="G6" s="8"/>
    </row>
    <row r="7" spans="1:7" x14ac:dyDescent="0.2">
      <c r="A7" s="30" t="s">
        <v>115</v>
      </c>
      <c r="B7" s="61">
        <f>Worksheet!F12</f>
        <v>0</v>
      </c>
      <c r="C7" s="31" t="s">
        <v>114</v>
      </c>
      <c r="D7" s="103">
        <f>Worksheet!F8</f>
        <v>0</v>
      </c>
      <c r="E7" s="103"/>
      <c r="F7" s="103"/>
      <c r="G7" s="8"/>
    </row>
    <row r="8" spans="1:7" x14ac:dyDescent="0.2">
      <c r="A8" s="30" t="s">
        <v>55</v>
      </c>
      <c r="B8" s="61">
        <f>Worksheet!B12</f>
        <v>0</v>
      </c>
      <c r="C8" s="9"/>
      <c r="D8" s="8"/>
      <c r="E8" s="6"/>
      <c r="F8" s="17"/>
      <c r="G8" s="6"/>
    </row>
    <row r="9" spans="1:7" s="5" customFormat="1" x14ac:dyDescent="0.2">
      <c r="A9" s="24"/>
      <c r="B9" s="9"/>
      <c r="C9" s="9"/>
      <c r="D9" s="8"/>
      <c r="E9" s="6"/>
      <c r="F9" s="17"/>
      <c r="G9" s="6"/>
    </row>
    <row r="10" spans="1:7" ht="12.75" customHeight="1" x14ac:dyDescent="0.2">
      <c r="A10" s="101" t="s">
        <v>119</v>
      </c>
      <c r="B10" s="101"/>
      <c r="C10" s="101"/>
      <c r="D10" s="101"/>
      <c r="E10" s="101"/>
      <c r="F10" s="101"/>
      <c r="G10" s="101"/>
    </row>
    <row r="11" spans="1:7" x14ac:dyDescent="0.2">
      <c r="A11" s="101"/>
      <c r="B11" s="101"/>
      <c r="C11" s="101"/>
      <c r="D11" s="101"/>
      <c r="E11" s="101"/>
      <c r="F11" s="101"/>
      <c r="G11" s="101"/>
    </row>
    <row r="12" spans="1:7" x14ac:dyDescent="0.2">
      <c r="A12" s="101"/>
      <c r="B12" s="101"/>
      <c r="C12" s="101"/>
      <c r="D12" s="101"/>
      <c r="E12" s="101"/>
      <c r="F12" s="101"/>
      <c r="G12" s="101"/>
    </row>
    <row r="13" spans="1:7" x14ac:dyDescent="0.2">
      <c r="A13" s="101"/>
      <c r="B13" s="101"/>
      <c r="C13" s="101"/>
      <c r="D13" s="101"/>
      <c r="E13" s="101"/>
      <c r="F13" s="101"/>
      <c r="G13" s="101"/>
    </row>
    <row r="14" spans="1:7" x14ac:dyDescent="0.2">
      <c r="A14" s="101"/>
      <c r="B14" s="101"/>
      <c r="C14" s="101"/>
      <c r="D14" s="101"/>
      <c r="E14" s="101"/>
      <c r="F14" s="101"/>
      <c r="G14" s="101"/>
    </row>
    <row r="15" spans="1:7" x14ac:dyDescent="0.2">
      <c r="A15" s="101"/>
      <c r="B15" s="101"/>
      <c r="C15" s="101"/>
      <c r="D15" s="101"/>
      <c r="E15" s="101"/>
      <c r="F15" s="101"/>
      <c r="G15" s="101"/>
    </row>
    <row r="16" spans="1:7" x14ac:dyDescent="0.2">
      <c r="A16" s="101"/>
      <c r="B16" s="101"/>
      <c r="C16" s="101"/>
      <c r="D16" s="101"/>
      <c r="E16" s="101"/>
      <c r="F16" s="101"/>
      <c r="G16" s="101"/>
    </row>
    <row r="17" spans="1:7" x14ac:dyDescent="0.2">
      <c r="A17" s="101"/>
      <c r="B17" s="101"/>
      <c r="C17" s="101"/>
      <c r="D17" s="101"/>
      <c r="E17" s="101"/>
      <c r="F17" s="101"/>
      <c r="G17" s="101"/>
    </row>
    <row r="18" spans="1:7" s="5" customFormat="1" ht="13.5" thickBot="1" x14ac:dyDescent="0.25">
      <c r="A18" s="33"/>
      <c r="B18" s="33"/>
      <c r="C18" s="33"/>
      <c r="D18" s="33"/>
      <c r="E18" s="33"/>
      <c r="F18" s="33"/>
      <c r="G18" s="33"/>
    </row>
    <row r="19" spans="1:7" ht="13.5" thickBot="1" x14ac:dyDescent="0.25">
      <c r="A19" s="34" t="s">
        <v>3</v>
      </c>
      <c r="B19" s="36" t="s">
        <v>4</v>
      </c>
      <c r="C19" s="36" t="s">
        <v>29</v>
      </c>
      <c r="D19" s="36" t="s">
        <v>5</v>
      </c>
      <c r="E19" s="36" t="s">
        <v>6</v>
      </c>
      <c r="F19" s="40" t="s">
        <v>7</v>
      </c>
      <c r="G19" s="36" t="s">
        <v>8</v>
      </c>
    </row>
    <row r="20" spans="1:7" x14ac:dyDescent="0.2">
      <c r="A20" s="13">
        <v>1</v>
      </c>
      <c r="B20" s="62" t="s">
        <v>25</v>
      </c>
      <c r="C20" s="69" t="s">
        <v>30</v>
      </c>
      <c r="D20" s="55">
        <v>0</v>
      </c>
      <c r="E20" s="62" t="s">
        <v>9</v>
      </c>
      <c r="F20" s="63">
        <v>141</v>
      </c>
      <c r="G20" s="82">
        <f>D20*F20</f>
        <v>0</v>
      </c>
    </row>
    <row r="21" spans="1:7" x14ac:dyDescent="0.2">
      <c r="A21" s="1">
        <f>A20+1</f>
        <v>2</v>
      </c>
      <c r="B21" s="64" t="s">
        <v>26</v>
      </c>
      <c r="C21" s="69" t="s">
        <v>30</v>
      </c>
      <c r="D21" s="55">
        <v>0</v>
      </c>
      <c r="E21" s="64" t="s">
        <v>9</v>
      </c>
      <c r="F21" s="65">
        <v>185</v>
      </c>
      <c r="G21" s="82">
        <f t="shared" ref="G21:G67" si="0">D21*F21</f>
        <v>0</v>
      </c>
    </row>
    <row r="22" spans="1:7" x14ac:dyDescent="0.2">
      <c r="A22" s="1">
        <f t="shared" ref="A22:A67" si="1">A21+1</f>
        <v>3</v>
      </c>
      <c r="B22" s="64" t="s">
        <v>27</v>
      </c>
      <c r="C22" s="69" t="s">
        <v>30</v>
      </c>
      <c r="D22" s="55">
        <v>0</v>
      </c>
      <c r="E22" s="64" t="s">
        <v>9</v>
      </c>
      <c r="F22" s="65">
        <v>205</v>
      </c>
      <c r="G22" s="82">
        <f t="shared" si="0"/>
        <v>0</v>
      </c>
    </row>
    <row r="23" spans="1:7" x14ac:dyDescent="0.2">
      <c r="A23" s="1">
        <f t="shared" si="1"/>
        <v>4</v>
      </c>
      <c r="B23" s="64" t="s">
        <v>28</v>
      </c>
      <c r="C23" s="69" t="s">
        <v>30</v>
      </c>
      <c r="D23" s="55">
        <v>0</v>
      </c>
      <c r="E23" s="64" t="s">
        <v>9</v>
      </c>
      <c r="F23" s="65">
        <v>215</v>
      </c>
      <c r="G23" s="82">
        <f t="shared" si="0"/>
        <v>0</v>
      </c>
    </row>
    <row r="24" spans="1:7" x14ac:dyDescent="0.2">
      <c r="A24" s="1">
        <f t="shared" si="1"/>
        <v>5</v>
      </c>
      <c r="B24" s="67" t="s">
        <v>51</v>
      </c>
      <c r="C24" s="69" t="s">
        <v>30</v>
      </c>
      <c r="D24" s="55">
        <v>0</v>
      </c>
      <c r="E24" s="64" t="s">
        <v>9</v>
      </c>
      <c r="F24" s="65">
        <v>227</v>
      </c>
      <c r="G24" s="82">
        <f t="shared" si="0"/>
        <v>0</v>
      </c>
    </row>
    <row r="25" spans="1:7" x14ac:dyDescent="0.2">
      <c r="A25" s="1">
        <f t="shared" si="1"/>
        <v>6</v>
      </c>
      <c r="B25" s="70" t="s">
        <v>37</v>
      </c>
      <c r="C25" s="69" t="s">
        <v>30</v>
      </c>
      <c r="D25" s="55">
        <v>0</v>
      </c>
      <c r="E25" s="64" t="s">
        <v>9</v>
      </c>
      <c r="F25" s="66">
        <v>141</v>
      </c>
      <c r="G25" s="82">
        <f t="shared" si="0"/>
        <v>0</v>
      </c>
    </row>
    <row r="26" spans="1:7" x14ac:dyDescent="0.2">
      <c r="A26" s="1">
        <f t="shared" si="1"/>
        <v>7</v>
      </c>
      <c r="B26" s="70" t="s">
        <v>38</v>
      </c>
      <c r="C26" s="69" t="s">
        <v>30</v>
      </c>
      <c r="D26" s="55">
        <v>0</v>
      </c>
      <c r="E26" s="64" t="s">
        <v>9</v>
      </c>
      <c r="F26" s="65">
        <v>185</v>
      </c>
      <c r="G26" s="82">
        <f t="shared" si="0"/>
        <v>0</v>
      </c>
    </row>
    <row r="27" spans="1:7" x14ac:dyDescent="0.2">
      <c r="A27" s="1">
        <f t="shared" si="1"/>
        <v>8</v>
      </c>
      <c r="B27" s="70" t="s">
        <v>39</v>
      </c>
      <c r="C27" s="69" t="s">
        <v>30</v>
      </c>
      <c r="D27" s="55">
        <v>0</v>
      </c>
      <c r="E27" s="64" t="s">
        <v>9</v>
      </c>
      <c r="F27" s="65">
        <v>205</v>
      </c>
      <c r="G27" s="82">
        <f t="shared" si="0"/>
        <v>0</v>
      </c>
    </row>
    <row r="28" spans="1:7" x14ac:dyDescent="0.2">
      <c r="A28" s="1">
        <f t="shared" si="1"/>
        <v>9</v>
      </c>
      <c r="B28" s="70" t="s">
        <v>40</v>
      </c>
      <c r="C28" s="69" t="s">
        <v>30</v>
      </c>
      <c r="D28" s="55">
        <v>0</v>
      </c>
      <c r="E28" s="64" t="s">
        <v>9</v>
      </c>
      <c r="F28" s="65">
        <v>215</v>
      </c>
      <c r="G28" s="82">
        <f t="shared" si="0"/>
        <v>0</v>
      </c>
    </row>
    <row r="29" spans="1:7" x14ac:dyDescent="0.2">
      <c r="A29" s="1">
        <f t="shared" si="1"/>
        <v>10</v>
      </c>
      <c r="B29" s="70" t="s">
        <v>41</v>
      </c>
      <c r="C29" s="69" t="s">
        <v>30</v>
      </c>
      <c r="D29" s="55">
        <v>0</v>
      </c>
      <c r="E29" s="64" t="s">
        <v>9</v>
      </c>
      <c r="F29" s="65">
        <v>227</v>
      </c>
      <c r="G29" s="82">
        <f t="shared" si="0"/>
        <v>0</v>
      </c>
    </row>
    <row r="30" spans="1:7" x14ac:dyDescent="0.2">
      <c r="A30" s="1">
        <v>11</v>
      </c>
      <c r="B30" s="71" t="s">
        <v>70</v>
      </c>
      <c r="C30" s="67"/>
      <c r="D30" s="55">
        <v>0</v>
      </c>
      <c r="E30" s="67" t="s">
        <v>9</v>
      </c>
      <c r="F30" s="65">
        <v>1100</v>
      </c>
      <c r="G30" s="82">
        <f t="shared" si="0"/>
        <v>0</v>
      </c>
    </row>
    <row r="31" spans="1:7" x14ac:dyDescent="0.2">
      <c r="A31" s="1">
        <f t="shared" si="1"/>
        <v>12</v>
      </c>
      <c r="B31" s="71" t="s">
        <v>71</v>
      </c>
      <c r="C31" s="67"/>
      <c r="D31" s="55">
        <v>0</v>
      </c>
      <c r="E31" s="67" t="s">
        <v>9</v>
      </c>
      <c r="F31" s="65">
        <v>1150</v>
      </c>
      <c r="G31" s="82">
        <f t="shared" si="0"/>
        <v>0</v>
      </c>
    </row>
    <row r="32" spans="1:7" x14ac:dyDescent="0.2">
      <c r="A32" s="1">
        <v>13</v>
      </c>
      <c r="B32" s="64" t="s">
        <v>11</v>
      </c>
      <c r="C32" s="67" t="s">
        <v>56</v>
      </c>
      <c r="D32" s="55">
        <v>0</v>
      </c>
      <c r="E32" s="64" t="s">
        <v>12</v>
      </c>
      <c r="F32" s="65">
        <v>1200</v>
      </c>
      <c r="G32" s="82">
        <f t="shared" si="0"/>
        <v>0</v>
      </c>
    </row>
    <row r="33" spans="1:7" x14ac:dyDescent="0.2">
      <c r="A33" s="1">
        <f t="shared" si="1"/>
        <v>14</v>
      </c>
      <c r="B33" s="64" t="s">
        <v>13</v>
      </c>
      <c r="C33" s="67" t="s">
        <v>56</v>
      </c>
      <c r="D33" s="55">
        <v>0</v>
      </c>
      <c r="E33" s="64" t="s">
        <v>12</v>
      </c>
      <c r="F33" s="65">
        <v>1700</v>
      </c>
      <c r="G33" s="82">
        <f t="shared" si="0"/>
        <v>0</v>
      </c>
    </row>
    <row r="34" spans="1:7" x14ac:dyDescent="0.2">
      <c r="A34" s="1">
        <f t="shared" si="1"/>
        <v>15</v>
      </c>
      <c r="B34" s="64" t="s">
        <v>14</v>
      </c>
      <c r="C34" s="67" t="s">
        <v>56</v>
      </c>
      <c r="D34" s="55">
        <v>0</v>
      </c>
      <c r="E34" s="64" t="s">
        <v>12</v>
      </c>
      <c r="F34" s="65">
        <v>1800</v>
      </c>
      <c r="G34" s="82">
        <f t="shared" si="0"/>
        <v>0</v>
      </c>
    </row>
    <row r="35" spans="1:7" x14ac:dyDescent="0.2">
      <c r="A35" s="1">
        <f t="shared" si="1"/>
        <v>16</v>
      </c>
      <c r="B35" s="64" t="s">
        <v>15</v>
      </c>
      <c r="C35" s="67" t="s">
        <v>56</v>
      </c>
      <c r="D35" s="55">
        <v>0</v>
      </c>
      <c r="E35" s="64" t="s">
        <v>12</v>
      </c>
      <c r="F35" s="65">
        <v>3500</v>
      </c>
      <c r="G35" s="82">
        <f t="shared" si="0"/>
        <v>0</v>
      </c>
    </row>
    <row r="36" spans="1:7" x14ac:dyDescent="0.2">
      <c r="A36" s="1">
        <f t="shared" si="1"/>
        <v>17</v>
      </c>
      <c r="B36" s="67" t="s">
        <v>16</v>
      </c>
      <c r="C36" s="67" t="s">
        <v>56</v>
      </c>
      <c r="D36" s="55">
        <v>0</v>
      </c>
      <c r="E36" s="64" t="s">
        <v>12</v>
      </c>
      <c r="F36" s="65">
        <v>4200</v>
      </c>
      <c r="G36" s="82">
        <f t="shared" si="0"/>
        <v>0</v>
      </c>
    </row>
    <row r="37" spans="1:7" x14ac:dyDescent="0.2">
      <c r="A37" s="1">
        <f t="shared" si="1"/>
        <v>18</v>
      </c>
      <c r="B37" s="64" t="s">
        <v>17</v>
      </c>
      <c r="C37" s="67" t="s">
        <v>56</v>
      </c>
      <c r="D37" s="55">
        <v>0</v>
      </c>
      <c r="E37" s="64" t="s">
        <v>12</v>
      </c>
      <c r="F37" s="65">
        <v>4400</v>
      </c>
      <c r="G37" s="82">
        <f t="shared" si="0"/>
        <v>0</v>
      </c>
    </row>
    <row r="38" spans="1:7" x14ac:dyDescent="0.2">
      <c r="A38" s="1">
        <f t="shared" si="1"/>
        <v>19</v>
      </c>
      <c r="B38" s="64" t="s">
        <v>18</v>
      </c>
      <c r="C38" s="67" t="s">
        <v>56</v>
      </c>
      <c r="D38" s="55">
        <v>0</v>
      </c>
      <c r="E38" s="64" t="s">
        <v>12</v>
      </c>
      <c r="F38" s="65">
        <v>4600</v>
      </c>
      <c r="G38" s="82">
        <f t="shared" si="0"/>
        <v>0</v>
      </c>
    </row>
    <row r="39" spans="1:7" x14ac:dyDescent="0.2">
      <c r="A39" s="1">
        <v>20</v>
      </c>
      <c r="B39" s="64" t="s">
        <v>22</v>
      </c>
      <c r="C39" s="67" t="s">
        <v>57</v>
      </c>
      <c r="D39" s="55">
        <v>0</v>
      </c>
      <c r="E39" s="64" t="s">
        <v>12</v>
      </c>
      <c r="F39" s="65">
        <v>7000</v>
      </c>
      <c r="G39" s="82">
        <f t="shared" si="0"/>
        <v>0</v>
      </c>
    </row>
    <row r="40" spans="1:7" x14ac:dyDescent="0.2">
      <c r="A40" s="1">
        <f t="shared" si="1"/>
        <v>21</v>
      </c>
      <c r="B40" s="67" t="s">
        <v>49</v>
      </c>
      <c r="C40" s="67" t="s">
        <v>58</v>
      </c>
      <c r="D40" s="55">
        <v>0</v>
      </c>
      <c r="E40" s="64" t="s">
        <v>12</v>
      </c>
      <c r="F40" s="65">
        <v>3500</v>
      </c>
      <c r="G40" s="82">
        <f t="shared" si="0"/>
        <v>0</v>
      </c>
    </row>
    <row r="41" spans="1:7" x14ac:dyDescent="0.2">
      <c r="A41" s="1">
        <f t="shared" si="1"/>
        <v>22</v>
      </c>
      <c r="B41" s="67" t="s">
        <v>50</v>
      </c>
      <c r="C41" s="67" t="s">
        <v>59</v>
      </c>
      <c r="D41" s="55">
        <v>0</v>
      </c>
      <c r="E41" s="64" t="s">
        <v>12</v>
      </c>
      <c r="F41" s="65">
        <v>4500</v>
      </c>
      <c r="G41" s="82">
        <f t="shared" si="0"/>
        <v>0</v>
      </c>
    </row>
    <row r="42" spans="1:7" x14ac:dyDescent="0.2">
      <c r="A42" s="1">
        <f t="shared" si="1"/>
        <v>23</v>
      </c>
      <c r="B42" s="67" t="s">
        <v>48</v>
      </c>
      <c r="C42" s="67" t="s">
        <v>60</v>
      </c>
      <c r="D42" s="55">
        <v>0</v>
      </c>
      <c r="E42" s="64" t="s">
        <v>12</v>
      </c>
      <c r="F42" s="65">
        <v>5000</v>
      </c>
      <c r="G42" s="82">
        <f t="shared" si="0"/>
        <v>0</v>
      </c>
    </row>
    <row r="43" spans="1:7" x14ac:dyDescent="0.2">
      <c r="A43" s="1">
        <f t="shared" si="1"/>
        <v>24</v>
      </c>
      <c r="B43" s="64" t="s">
        <v>19</v>
      </c>
      <c r="C43" s="67" t="s">
        <v>61</v>
      </c>
      <c r="D43" s="55">
        <v>0</v>
      </c>
      <c r="E43" s="64" t="s">
        <v>12</v>
      </c>
      <c r="F43" s="65">
        <v>6500</v>
      </c>
      <c r="G43" s="82">
        <f t="shared" si="0"/>
        <v>0</v>
      </c>
    </row>
    <row r="44" spans="1:7" x14ac:dyDescent="0.2">
      <c r="A44" s="1">
        <f t="shared" si="1"/>
        <v>25</v>
      </c>
      <c r="B44" s="64" t="s">
        <v>23</v>
      </c>
      <c r="C44" s="67" t="s">
        <v>62</v>
      </c>
      <c r="D44" s="55">
        <v>0</v>
      </c>
      <c r="E44" s="64" t="s">
        <v>12</v>
      </c>
      <c r="F44" s="65">
        <v>7200</v>
      </c>
      <c r="G44" s="82">
        <f t="shared" si="0"/>
        <v>0</v>
      </c>
    </row>
    <row r="45" spans="1:7" x14ac:dyDescent="0.2">
      <c r="A45" s="1">
        <f t="shared" si="1"/>
        <v>26</v>
      </c>
      <c r="B45" s="64" t="s">
        <v>24</v>
      </c>
      <c r="C45" s="67" t="s">
        <v>57</v>
      </c>
      <c r="D45" s="55">
        <v>0</v>
      </c>
      <c r="E45" s="64" t="s">
        <v>12</v>
      </c>
      <c r="F45" s="65">
        <v>7500</v>
      </c>
      <c r="G45" s="82">
        <f t="shared" si="0"/>
        <v>0</v>
      </c>
    </row>
    <row r="46" spans="1:7" x14ac:dyDescent="0.2">
      <c r="A46" s="1">
        <f t="shared" si="1"/>
        <v>27</v>
      </c>
      <c r="B46" s="67" t="s">
        <v>52</v>
      </c>
      <c r="C46" s="67" t="s">
        <v>63</v>
      </c>
      <c r="D46" s="55">
        <v>0</v>
      </c>
      <c r="E46" s="64" t="s">
        <v>12</v>
      </c>
      <c r="F46" s="65">
        <v>7324</v>
      </c>
      <c r="G46" s="82">
        <f t="shared" si="0"/>
        <v>0</v>
      </c>
    </row>
    <row r="47" spans="1:7" x14ac:dyDescent="0.2">
      <c r="A47" s="1">
        <f t="shared" si="1"/>
        <v>28</v>
      </c>
      <c r="B47" s="64" t="s">
        <v>32</v>
      </c>
      <c r="C47" s="67" t="s">
        <v>64</v>
      </c>
      <c r="D47" s="55">
        <v>0</v>
      </c>
      <c r="E47" s="64" t="s">
        <v>12</v>
      </c>
      <c r="F47" s="65">
        <v>6872</v>
      </c>
      <c r="G47" s="82">
        <f t="shared" si="0"/>
        <v>0</v>
      </c>
    </row>
    <row r="48" spans="1:7" x14ac:dyDescent="0.2">
      <c r="A48" s="1">
        <f t="shared" si="1"/>
        <v>29</v>
      </c>
      <c r="B48" s="64" t="s">
        <v>33</v>
      </c>
      <c r="C48" s="67" t="s">
        <v>65</v>
      </c>
      <c r="D48" s="55">
        <v>0</v>
      </c>
      <c r="E48" s="64" t="s">
        <v>12</v>
      </c>
      <c r="F48" s="65">
        <v>7629</v>
      </c>
      <c r="G48" s="82">
        <f t="shared" si="0"/>
        <v>0</v>
      </c>
    </row>
    <row r="49" spans="1:7" x14ac:dyDescent="0.2">
      <c r="A49" s="1">
        <f t="shared" si="1"/>
        <v>30</v>
      </c>
      <c r="B49" s="64" t="s">
        <v>34</v>
      </c>
      <c r="C49" s="67" t="s">
        <v>66</v>
      </c>
      <c r="D49" s="55">
        <v>0</v>
      </c>
      <c r="E49" s="64" t="s">
        <v>12</v>
      </c>
      <c r="F49" s="65">
        <v>9548</v>
      </c>
      <c r="G49" s="82">
        <f t="shared" si="0"/>
        <v>0</v>
      </c>
    </row>
    <row r="50" spans="1:7" x14ac:dyDescent="0.2">
      <c r="A50" s="1">
        <f t="shared" si="1"/>
        <v>31</v>
      </c>
      <c r="B50" s="64" t="s">
        <v>35</v>
      </c>
      <c r="C50" s="67" t="s">
        <v>67</v>
      </c>
      <c r="D50" s="55">
        <v>0</v>
      </c>
      <c r="E50" s="64" t="s">
        <v>12</v>
      </c>
      <c r="F50" s="65">
        <v>4500</v>
      </c>
      <c r="G50" s="82">
        <f t="shared" si="0"/>
        <v>0</v>
      </c>
    </row>
    <row r="51" spans="1:7" x14ac:dyDescent="0.2">
      <c r="A51" s="1">
        <f t="shared" si="1"/>
        <v>32</v>
      </c>
      <c r="B51" s="64" t="s">
        <v>36</v>
      </c>
      <c r="C51" s="67" t="s">
        <v>68</v>
      </c>
      <c r="D51" s="55">
        <v>0</v>
      </c>
      <c r="E51" s="64" t="s">
        <v>12</v>
      </c>
      <c r="F51" s="65">
        <v>7500</v>
      </c>
      <c r="G51" s="82">
        <f t="shared" si="0"/>
        <v>0</v>
      </c>
    </row>
    <row r="52" spans="1:7" x14ac:dyDescent="0.2">
      <c r="A52" s="1">
        <f t="shared" si="1"/>
        <v>33</v>
      </c>
      <c r="B52" s="67" t="s">
        <v>46</v>
      </c>
      <c r="C52" s="67" t="s">
        <v>69</v>
      </c>
      <c r="D52" s="55">
        <v>0</v>
      </c>
      <c r="E52" s="64" t="s">
        <v>12</v>
      </c>
      <c r="F52" s="65">
        <v>3000</v>
      </c>
      <c r="G52" s="82">
        <f t="shared" si="0"/>
        <v>0</v>
      </c>
    </row>
    <row r="53" spans="1:7" x14ac:dyDescent="0.2">
      <c r="A53" s="1">
        <v>34</v>
      </c>
      <c r="B53" s="67" t="s">
        <v>47</v>
      </c>
      <c r="C53" s="64"/>
      <c r="D53" s="55">
        <v>0</v>
      </c>
      <c r="E53" s="67" t="s">
        <v>9</v>
      </c>
      <c r="F53" s="65">
        <v>50</v>
      </c>
      <c r="G53" s="82">
        <f t="shared" si="0"/>
        <v>0</v>
      </c>
    </row>
    <row r="54" spans="1:7" x14ac:dyDescent="0.2">
      <c r="A54" s="1">
        <v>35</v>
      </c>
      <c r="B54" s="64" t="s">
        <v>42</v>
      </c>
      <c r="C54" s="64"/>
      <c r="D54" s="55">
        <v>0</v>
      </c>
      <c r="E54" s="64" t="s">
        <v>12</v>
      </c>
      <c r="F54" s="65">
        <v>10000</v>
      </c>
      <c r="G54" s="82">
        <f t="shared" si="0"/>
        <v>0</v>
      </c>
    </row>
    <row r="55" spans="1:7" x14ac:dyDescent="0.2">
      <c r="A55" s="1">
        <f t="shared" si="1"/>
        <v>36</v>
      </c>
      <c r="B55" s="64" t="s">
        <v>43</v>
      </c>
      <c r="C55" s="64"/>
      <c r="D55" s="55">
        <v>0</v>
      </c>
      <c r="E55" s="64" t="s">
        <v>12</v>
      </c>
      <c r="F55" s="65">
        <v>12000</v>
      </c>
      <c r="G55" s="82">
        <f t="shared" si="0"/>
        <v>0</v>
      </c>
    </row>
    <row r="56" spans="1:7" x14ac:dyDescent="0.2">
      <c r="A56" s="1">
        <f t="shared" si="1"/>
        <v>37</v>
      </c>
      <c r="B56" s="64" t="s">
        <v>44</v>
      </c>
      <c r="C56" s="64"/>
      <c r="D56" s="55">
        <v>0</v>
      </c>
      <c r="E56" s="64" t="s">
        <v>12</v>
      </c>
      <c r="F56" s="65">
        <v>15000</v>
      </c>
      <c r="G56" s="82">
        <f t="shared" si="0"/>
        <v>0</v>
      </c>
    </row>
    <row r="57" spans="1:7" x14ac:dyDescent="0.2">
      <c r="A57" s="1">
        <v>38</v>
      </c>
      <c r="B57" s="67" t="s">
        <v>45</v>
      </c>
      <c r="C57" s="64"/>
      <c r="D57" s="55">
        <v>0</v>
      </c>
      <c r="E57" s="64" t="s">
        <v>9</v>
      </c>
      <c r="F57" s="65">
        <v>10</v>
      </c>
      <c r="G57" s="82">
        <f t="shared" si="0"/>
        <v>0</v>
      </c>
    </row>
    <row r="58" spans="1:7" x14ac:dyDescent="0.2">
      <c r="A58" s="1">
        <f t="shared" si="1"/>
        <v>39</v>
      </c>
      <c r="B58" s="67" t="s">
        <v>74</v>
      </c>
      <c r="C58" s="64"/>
      <c r="D58" s="55">
        <v>0</v>
      </c>
      <c r="E58" s="64" t="s">
        <v>9</v>
      </c>
      <c r="F58" s="65">
        <v>60</v>
      </c>
      <c r="G58" s="83">
        <f t="shared" si="0"/>
        <v>0</v>
      </c>
    </row>
    <row r="59" spans="1:7" x14ac:dyDescent="0.2">
      <c r="A59" s="1">
        <f t="shared" si="1"/>
        <v>40</v>
      </c>
      <c r="B59" s="67" t="s">
        <v>73</v>
      </c>
      <c r="C59" s="64"/>
      <c r="D59" s="55">
        <v>0</v>
      </c>
      <c r="E59" s="67" t="s">
        <v>72</v>
      </c>
      <c r="F59" s="65">
        <v>3000</v>
      </c>
      <c r="G59" s="83">
        <f t="shared" si="0"/>
        <v>0</v>
      </c>
    </row>
    <row r="60" spans="1:7" x14ac:dyDescent="0.2">
      <c r="A60" s="1">
        <f t="shared" si="1"/>
        <v>41</v>
      </c>
      <c r="B60" s="67" t="s">
        <v>122</v>
      </c>
      <c r="C60" s="64"/>
      <c r="D60" s="55">
        <v>0</v>
      </c>
      <c r="E60" s="64" t="s">
        <v>9</v>
      </c>
      <c r="F60" s="65">
        <v>1500</v>
      </c>
      <c r="G60" s="82">
        <f t="shared" si="0"/>
        <v>0</v>
      </c>
    </row>
    <row r="61" spans="1:7" x14ac:dyDescent="0.2">
      <c r="A61" s="1">
        <v>42</v>
      </c>
      <c r="B61" s="60"/>
      <c r="C61" s="1"/>
      <c r="D61" s="55"/>
      <c r="E61" s="87"/>
      <c r="F61" s="65">
        <v>100</v>
      </c>
      <c r="G61" s="82">
        <f t="shared" si="0"/>
        <v>0</v>
      </c>
    </row>
    <row r="62" spans="1:7" x14ac:dyDescent="0.2">
      <c r="A62" s="1">
        <f t="shared" si="1"/>
        <v>43</v>
      </c>
      <c r="B62" s="60"/>
      <c r="C62" s="1"/>
      <c r="D62" s="55"/>
      <c r="E62" s="87"/>
      <c r="F62" s="65">
        <v>100</v>
      </c>
      <c r="G62" s="82">
        <f t="shared" si="0"/>
        <v>0</v>
      </c>
    </row>
    <row r="63" spans="1:7" x14ac:dyDescent="0.2">
      <c r="A63" s="1">
        <f t="shared" si="1"/>
        <v>44</v>
      </c>
      <c r="B63" s="60"/>
      <c r="C63" s="1"/>
      <c r="D63" s="55"/>
      <c r="E63" s="68"/>
      <c r="F63" s="65">
        <v>100</v>
      </c>
      <c r="G63" s="82">
        <f t="shared" si="0"/>
        <v>0</v>
      </c>
    </row>
    <row r="64" spans="1:7" x14ac:dyDescent="0.2">
      <c r="A64" s="1">
        <f t="shared" si="1"/>
        <v>45</v>
      </c>
      <c r="B64" s="60"/>
      <c r="C64" s="1"/>
      <c r="D64" s="55"/>
      <c r="E64" s="68"/>
      <c r="F64" s="65">
        <v>100</v>
      </c>
      <c r="G64" s="82">
        <f t="shared" si="0"/>
        <v>0</v>
      </c>
    </row>
    <row r="65" spans="1:7" x14ac:dyDescent="0.2">
      <c r="A65" s="1">
        <f t="shared" si="1"/>
        <v>46</v>
      </c>
      <c r="B65" s="60"/>
      <c r="C65" s="1"/>
      <c r="D65" s="55"/>
      <c r="E65" s="68"/>
      <c r="F65" s="65">
        <v>100</v>
      </c>
      <c r="G65" s="82">
        <f t="shared" si="0"/>
        <v>0</v>
      </c>
    </row>
    <row r="66" spans="1:7" x14ac:dyDescent="0.2">
      <c r="A66" s="1">
        <f t="shared" si="1"/>
        <v>47</v>
      </c>
      <c r="B66" s="60"/>
      <c r="C66" s="1"/>
      <c r="D66" s="55"/>
      <c r="E66" s="68"/>
      <c r="F66" s="65">
        <v>100</v>
      </c>
      <c r="G66" s="82">
        <f t="shared" si="0"/>
        <v>0</v>
      </c>
    </row>
    <row r="67" spans="1:7" ht="13.5" thickBot="1" x14ac:dyDescent="0.25">
      <c r="A67" s="1">
        <f t="shared" si="1"/>
        <v>48</v>
      </c>
      <c r="B67" s="60"/>
      <c r="C67" s="1"/>
      <c r="D67" s="55"/>
      <c r="E67" s="68"/>
      <c r="F67" s="65">
        <v>100</v>
      </c>
      <c r="G67" s="85">
        <f t="shared" si="0"/>
        <v>0</v>
      </c>
    </row>
    <row r="68" spans="1:7" ht="13.5" thickBot="1" x14ac:dyDescent="0.25">
      <c r="A68" s="3"/>
      <c r="B68" s="102" t="s">
        <v>75</v>
      </c>
      <c r="C68" s="102"/>
      <c r="D68" s="102"/>
      <c r="E68" s="102"/>
      <c r="F68" s="102"/>
      <c r="G68" s="86">
        <f>SUM(G20:G67)</f>
        <v>0</v>
      </c>
    </row>
  </sheetData>
  <sheetProtection selectLockedCells="1"/>
  <mergeCells count="8">
    <mergeCell ref="A1:G1"/>
    <mergeCell ref="A2:G2"/>
    <mergeCell ref="A3:G3"/>
    <mergeCell ref="A10:G17"/>
    <mergeCell ref="B68:F68"/>
    <mergeCell ref="D5:F5"/>
    <mergeCell ref="D7:F7"/>
    <mergeCell ref="D6:F6"/>
  </mergeCells>
  <printOptions horizontalCentered="1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2" workbookViewId="0">
      <selection activeCell="D5" sqref="D5:F5"/>
    </sheetView>
  </sheetViews>
  <sheetFormatPr defaultRowHeight="12.75" x14ac:dyDescent="0.2"/>
  <cols>
    <col min="1" max="1" width="14.7109375" customWidth="1"/>
    <col min="2" max="2" width="35" customWidth="1"/>
    <col min="3" max="3" width="13.7109375" customWidth="1"/>
    <col min="4" max="4" width="8.7109375" customWidth="1"/>
    <col min="5" max="5" width="6.7109375" customWidth="1"/>
    <col min="6" max="6" width="9.7109375" customWidth="1"/>
    <col min="7" max="7" width="11.7109375" style="81" customWidth="1"/>
  </cols>
  <sheetData>
    <row r="1" spans="1:7" x14ac:dyDescent="0.2">
      <c r="A1" s="100" t="s">
        <v>53</v>
      </c>
      <c r="B1" s="100"/>
      <c r="C1" s="100"/>
      <c r="D1" s="100"/>
      <c r="E1" s="100"/>
      <c r="F1" s="100"/>
      <c r="G1" s="100"/>
    </row>
    <row r="2" spans="1:7" x14ac:dyDescent="0.2">
      <c r="A2" s="100" t="s">
        <v>54</v>
      </c>
      <c r="B2" s="100"/>
      <c r="C2" s="100"/>
      <c r="D2" s="100"/>
      <c r="E2" s="100"/>
      <c r="F2" s="100"/>
      <c r="G2" s="100"/>
    </row>
    <row r="3" spans="1:7" x14ac:dyDescent="0.2">
      <c r="A3" s="105" t="s">
        <v>76</v>
      </c>
      <c r="B3" s="105"/>
      <c r="C3" s="105"/>
      <c r="D3" s="105"/>
      <c r="E3" s="105"/>
      <c r="F3" s="105"/>
      <c r="G3" s="105"/>
    </row>
    <row r="4" spans="1:7" x14ac:dyDescent="0.2">
      <c r="A4" s="8"/>
      <c r="B4" s="8"/>
      <c r="C4" s="8"/>
      <c r="D4" s="8"/>
      <c r="E4" s="8"/>
      <c r="F4" s="16"/>
      <c r="G4" s="75"/>
    </row>
    <row r="5" spans="1:7" x14ac:dyDescent="0.2">
      <c r="A5" s="24" t="s">
        <v>116</v>
      </c>
      <c r="B5" s="8">
        <f>Worksheet!B7</f>
        <v>0</v>
      </c>
      <c r="C5" s="19" t="s">
        <v>105</v>
      </c>
      <c r="D5" s="115" t="str">
        <f>Worksheet!B9</f>
        <v>X/XX/202X</v>
      </c>
      <c r="E5" s="115"/>
      <c r="F5" s="115"/>
      <c r="G5" s="75"/>
    </row>
    <row r="6" spans="1:7" x14ac:dyDescent="0.2">
      <c r="A6" s="24" t="s">
        <v>104</v>
      </c>
      <c r="B6" s="8">
        <f>Worksheet!B8</f>
        <v>0</v>
      </c>
      <c r="C6" s="4" t="s">
        <v>117</v>
      </c>
      <c r="D6" s="105">
        <f>Worksheet!F7</f>
        <v>0</v>
      </c>
      <c r="E6" s="105"/>
      <c r="F6" s="105"/>
      <c r="G6" s="75"/>
    </row>
    <row r="7" spans="1:7" x14ac:dyDescent="0.2">
      <c r="A7" s="24" t="s">
        <v>115</v>
      </c>
      <c r="B7" s="8">
        <f>Worksheet!F12</f>
        <v>0</v>
      </c>
      <c r="C7" s="4" t="s">
        <v>114</v>
      </c>
      <c r="D7" s="105">
        <f>Worksheet!F8</f>
        <v>0</v>
      </c>
      <c r="E7" s="105"/>
      <c r="F7" s="105"/>
      <c r="G7" s="75"/>
    </row>
    <row r="8" spans="1:7" x14ac:dyDescent="0.2">
      <c r="A8" s="24" t="s">
        <v>55</v>
      </c>
      <c r="B8" s="8">
        <f>Worksheet!B12</f>
        <v>0</v>
      </c>
      <c r="C8" s="9"/>
      <c r="D8" s="8"/>
      <c r="E8" s="6"/>
      <c r="F8" s="17"/>
      <c r="G8" s="76"/>
    </row>
    <row r="9" spans="1:7" s="5" customFormat="1" x14ac:dyDescent="0.2">
      <c r="A9" s="19"/>
      <c r="B9" s="10"/>
      <c r="C9" s="9"/>
      <c r="D9" s="8"/>
      <c r="E9" s="6"/>
      <c r="F9" s="17"/>
      <c r="G9" s="76"/>
    </row>
    <row r="10" spans="1:7" x14ac:dyDescent="0.2">
      <c r="A10" s="109" t="s">
        <v>120</v>
      </c>
      <c r="B10" s="110"/>
      <c r="C10" s="110"/>
      <c r="D10" s="110"/>
      <c r="E10" s="110"/>
      <c r="F10" s="110"/>
      <c r="G10" s="110"/>
    </row>
    <row r="11" spans="1:7" x14ac:dyDescent="0.2">
      <c r="A11" s="110"/>
      <c r="B11" s="110"/>
      <c r="C11" s="110"/>
      <c r="D11" s="110"/>
      <c r="E11" s="110"/>
      <c r="F11" s="110"/>
      <c r="G11" s="110"/>
    </row>
    <row r="12" spans="1:7" x14ac:dyDescent="0.2">
      <c r="A12" s="110"/>
      <c r="B12" s="110"/>
      <c r="C12" s="110"/>
      <c r="D12" s="110"/>
      <c r="E12" s="110"/>
      <c r="F12" s="110"/>
      <c r="G12" s="110"/>
    </row>
    <row r="13" spans="1:7" x14ac:dyDescent="0.2">
      <c r="A13" s="110"/>
      <c r="B13" s="110"/>
      <c r="C13" s="110"/>
      <c r="D13" s="110"/>
      <c r="E13" s="110"/>
      <c r="F13" s="110"/>
      <c r="G13" s="110"/>
    </row>
    <row r="14" spans="1:7" x14ac:dyDescent="0.2">
      <c r="A14" s="110"/>
      <c r="B14" s="110"/>
      <c r="C14" s="110"/>
      <c r="D14" s="110"/>
      <c r="E14" s="110"/>
      <c r="F14" s="110"/>
      <c r="G14" s="110"/>
    </row>
    <row r="15" spans="1:7" x14ac:dyDescent="0.2">
      <c r="A15" s="110"/>
      <c r="B15" s="110"/>
      <c r="C15" s="110"/>
      <c r="D15" s="110"/>
      <c r="E15" s="110"/>
      <c r="F15" s="110"/>
      <c r="G15" s="110"/>
    </row>
    <row r="16" spans="1:7" x14ac:dyDescent="0.2">
      <c r="A16" s="110"/>
      <c r="B16" s="110"/>
      <c r="C16" s="110"/>
      <c r="D16" s="110"/>
      <c r="E16" s="110"/>
      <c r="F16" s="110"/>
      <c r="G16" s="110"/>
    </row>
    <row r="17" spans="1:7" x14ac:dyDescent="0.2">
      <c r="A17" s="110"/>
      <c r="B17" s="110"/>
      <c r="C17" s="110"/>
      <c r="D17" s="110"/>
      <c r="E17" s="110"/>
      <c r="F17" s="110"/>
      <c r="G17" s="110"/>
    </row>
    <row r="18" spans="1:7" ht="13.5" thickBot="1" x14ac:dyDescent="0.25">
      <c r="A18" s="9"/>
      <c r="B18" s="9"/>
      <c r="C18" s="9"/>
      <c r="D18" s="6"/>
      <c r="E18" s="6"/>
      <c r="F18" s="17"/>
      <c r="G18" s="76"/>
    </row>
    <row r="19" spans="1:7" ht="13.5" thickBot="1" x14ac:dyDescent="0.25">
      <c r="A19" s="48" t="s">
        <v>3</v>
      </c>
      <c r="B19" s="52" t="s">
        <v>4</v>
      </c>
      <c r="C19" s="37" t="s">
        <v>29</v>
      </c>
      <c r="D19" s="37" t="s">
        <v>5</v>
      </c>
      <c r="E19" s="37" t="s">
        <v>6</v>
      </c>
      <c r="F19" s="53" t="s">
        <v>7</v>
      </c>
      <c r="G19" s="77" t="s">
        <v>8</v>
      </c>
    </row>
    <row r="20" spans="1:7" ht="13.5" thickBot="1" x14ac:dyDescent="0.25">
      <c r="A20" s="51"/>
      <c r="B20" s="36" t="s">
        <v>83</v>
      </c>
      <c r="C20" s="35"/>
      <c r="D20" s="14"/>
      <c r="E20" s="14"/>
      <c r="F20" s="54"/>
      <c r="G20" s="78"/>
    </row>
    <row r="21" spans="1:7" x14ac:dyDescent="0.2">
      <c r="A21" s="15">
        <v>1</v>
      </c>
      <c r="B21" s="15" t="s">
        <v>85</v>
      </c>
      <c r="C21" s="15" t="s">
        <v>95</v>
      </c>
      <c r="D21" s="55">
        <v>0</v>
      </c>
      <c r="E21" s="1" t="s">
        <v>9</v>
      </c>
      <c r="F21" s="73">
        <v>76</v>
      </c>
      <c r="G21" s="82">
        <f>D21*F21</f>
        <v>0</v>
      </c>
    </row>
    <row r="22" spans="1:7" x14ac:dyDescent="0.2">
      <c r="A22" s="1">
        <f>A21+1</f>
        <v>2</v>
      </c>
      <c r="B22" s="7" t="s">
        <v>77</v>
      </c>
      <c r="C22" s="7" t="s">
        <v>95</v>
      </c>
      <c r="D22" s="56">
        <v>0</v>
      </c>
      <c r="E22" s="1" t="s">
        <v>9</v>
      </c>
      <c r="F22" s="65">
        <v>79</v>
      </c>
      <c r="G22" s="83">
        <f>D22*F22</f>
        <v>0</v>
      </c>
    </row>
    <row r="23" spans="1:7" x14ac:dyDescent="0.2">
      <c r="A23" s="13">
        <f t="shared" ref="A23:A56" si="0">A22+1</f>
        <v>3</v>
      </c>
      <c r="B23" s="7" t="s">
        <v>78</v>
      </c>
      <c r="C23" s="7" t="s">
        <v>95</v>
      </c>
      <c r="D23" s="56">
        <v>0</v>
      </c>
      <c r="E23" s="1" t="s">
        <v>9</v>
      </c>
      <c r="F23" s="65">
        <v>87</v>
      </c>
      <c r="G23" s="83">
        <f t="shared" ref="G23:G56" si="1">D23*F23</f>
        <v>0</v>
      </c>
    </row>
    <row r="24" spans="1:7" x14ac:dyDescent="0.2">
      <c r="A24" s="13">
        <f t="shared" si="0"/>
        <v>4</v>
      </c>
      <c r="B24" s="7" t="s">
        <v>79</v>
      </c>
      <c r="C24" s="7" t="s">
        <v>95</v>
      </c>
      <c r="D24" s="56">
        <v>0</v>
      </c>
      <c r="E24" s="1" t="s">
        <v>9</v>
      </c>
      <c r="F24" s="65">
        <v>97</v>
      </c>
      <c r="G24" s="83">
        <f t="shared" si="1"/>
        <v>0</v>
      </c>
    </row>
    <row r="25" spans="1:7" x14ac:dyDescent="0.2">
      <c r="A25" s="13">
        <f t="shared" si="0"/>
        <v>5</v>
      </c>
      <c r="B25" s="7" t="s">
        <v>86</v>
      </c>
      <c r="C25" s="7" t="s">
        <v>95</v>
      </c>
      <c r="D25" s="56">
        <v>0</v>
      </c>
      <c r="E25" s="1" t="s">
        <v>9</v>
      </c>
      <c r="F25" s="65">
        <v>84</v>
      </c>
      <c r="G25" s="83">
        <f t="shared" si="1"/>
        <v>0</v>
      </c>
    </row>
    <row r="26" spans="1:7" x14ac:dyDescent="0.2">
      <c r="A26" s="13">
        <f t="shared" si="0"/>
        <v>6</v>
      </c>
      <c r="B26" s="7" t="s">
        <v>81</v>
      </c>
      <c r="C26" s="7" t="s">
        <v>95</v>
      </c>
      <c r="D26" s="56">
        <v>0</v>
      </c>
      <c r="E26" s="1" t="s">
        <v>9</v>
      </c>
      <c r="F26" s="65">
        <v>89</v>
      </c>
      <c r="G26" s="83">
        <f t="shared" si="1"/>
        <v>0</v>
      </c>
    </row>
    <row r="27" spans="1:7" x14ac:dyDescent="0.2">
      <c r="A27" s="13">
        <f t="shared" si="0"/>
        <v>7</v>
      </c>
      <c r="B27" s="7" t="s">
        <v>82</v>
      </c>
      <c r="C27" s="7" t="s">
        <v>95</v>
      </c>
      <c r="D27" s="56">
        <v>0</v>
      </c>
      <c r="E27" s="1" t="s">
        <v>9</v>
      </c>
      <c r="F27" s="65">
        <v>96</v>
      </c>
      <c r="G27" s="83">
        <f t="shared" si="1"/>
        <v>0</v>
      </c>
    </row>
    <row r="28" spans="1:7" x14ac:dyDescent="0.2">
      <c r="A28" s="44">
        <f t="shared" si="0"/>
        <v>8</v>
      </c>
      <c r="B28" s="45" t="s">
        <v>80</v>
      </c>
      <c r="C28" s="45" t="s">
        <v>95</v>
      </c>
      <c r="D28" s="57">
        <v>0</v>
      </c>
      <c r="E28" s="46" t="s">
        <v>9</v>
      </c>
      <c r="F28" s="74">
        <v>104</v>
      </c>
      <c r="G28" s="84">
        <f t="shared" si="1"/>
        <v>0</v>
      </c>
    </row>
    <row r="29" spans="1:7" s="5" customFormat="1" ht="13.5" thickBot="1" x14ac:dyDescent="0.25">
      <c r="A29" s="46"/>
      <c r="B29" s="45"/>
      <c r="C29" s="45"/>
      <c r="D29" s="46"/>
      <c r="E29" s="46"/>
      <c r="F29" s="47"/>
      <c r="G29" s="79"/>
    </row>
    <row r="30" spans="1:7" ht="13.5" thickBot="1" x14ac:dyDescent="0.25">
      <c r="A30" s="51"/>
      <c r="B30" s="49" t="s">
        <v>84</v>
      </c>
      <c r="C30" s="50" t="s">
        <v>106</v>
      </c>
      <c r="D30" s="106" t="s">
        <v>107</v>
      </c>
      <c r="E30" s="107"/>
      <c r="F30" s="108"/>
      <c r="G30" s="80"/>
    </row>
    <row r="31" spans="1:7" x14ac:dyDescent="0.2">
      <c r="A31" s="13">
        <v>9</v>
      </c>
      <c r="B31" s="15" t="s">
        <v>85</v>
      </c>
      <c r="C31" s="58">
        <v>0</v>
      </c>
      <c r="D31" s="55">
        <v>0</v>
      </c>
      <c r="E31" s="15" t="s">
        <v>9</v>
      </c>
      <c r="F31" s="66">
        <f>IF(C31=0,0,((((C31)*0.02)+1)*F21))</f>
        <v>0</v>
      </c>
      <c r="G31" s="82">
        <f>F31*D31</f>
        <v>0</v>
      </c>
    </row>
    <row r="32" spans="1:7" x14ac:dyDescent="0.2">
      <c r="A32" s="13">
        <f t="shared" si="0"/>
        <v>10</v>
      </c>
      <c r="B32" s="7" t="s">
        <v>77</v>
      </c>
      <c r="C32" s="58">
        <v>0</v>
      </c>
      <c r="D32" s="55">
        <v>0</v>
      </c>
      <c r="E32" s="15" t="s">
        <v>9</v>
      </c>
      <c r="F32" s="66">
        <f t="shared" ref="F32:F38" si="2">IF(C32=0,0,((((C32-7)*0.02)+1)*F22))</f>
        <v>0</v>
      </c>
      <c r="G32" s="82">
        <f t="shared" ref="G32:G38" si="3">F32*D32</f>
        <v>0</v>
      </c>
    </row>
    <row r="33" spans="1:7" x14ac:dyDescent="0.2">
      <c r="A33" s="13">
        <f t="shared" si="0"/>
        <v>11</v>
      </c>
      <c r="B33" s="7" t="s">
        <v>78</v>
      </c>
      <c r="C33" s="58">
        <v>0</v>
      </c>
      <c r="D33" s="55">
        <v>0</v>
      </c>
      <c r="E33" s="15" t="s">
        <v>9</v>
      </c>
      <c r="F33" s="66">
        <f t="shared" si="2"/>
        <v>0</v>
      </c>
      <c r="G33" s="82">
        <f t="shared" si="3"/>
        <v>0</v>
      </c>
    </row>
    <row r="34" spans="1:7" x14ac:dyDescent="0.2">
      <c r="A34" s="13">
        <f t="shared" si="0"/>
        <v>12</v>
      </c>
      <c r="B34" s="7" t="s">
        <v>79</v>
      </c>
      <c r="C34" s="58">
        <v>0</v>
      </c>
      <c r="D34" s="55">
        <v>0</v>
      </c>
      <c r="E34" s="15" t="s">
        <v>9</v>
      </c>
      <c r="F34" s="66">
        <f t="shared" si="2"/>
        <v>0</v>
      </c>
      <c r="G34" s="82">
        <f>F34*D34</f>
        <v>0</v>
      </c>
    </row>
    <row r="35" spans="1:7" x14ac:dyDescent="0.2">
      <c r="A35" s="13">
        <f t="shared" si="0"/>
        <v>13</v>
      </c>
      <c r="B35" s="7" t="s">
        <v>86</v>
      </c>
      <c r="C35" s="58">
        <v>0</v>
      </c>
      <c r="D35" s="55">
        <v>0</v>
      </c>
      <c r="E35" s="15" t="s">
        <v>9</v>
      </c>
      <c r="F35" s="66">
        <f t="shared" si="2"/>
        <v>0</v>
      </c>
      <c r="G35" s="82">
        <f t="shared" si="3"/>
        <v>0</v>
      </c>
    </row>
    <row r="36" spans="1:7" x14ac:dyDescent="0.2">
      <c r="A36" s="13">
        <f t="shared" si="0"/>
        <v>14</v>
      </c>
      <c r="B36" s="7" t="s">
        <v>81</v>
      </c>
      <c r="C36" s="58">
        <v>0</v>
      </c>
      <c r="D36" s="55">
        <v>0</v>
      </c>
      <c r="E36" s="15" t="s">
        <v>9</v>
      </c>
      <c r="F36" s="66">
        <f t="shared" si="2"/>
        <v>0</v>
      </c>
      <c r="G36" s="82">
        <f t="shared" si="3"/>
        <v>0</v>
      </c>
    </row>
    <row r="37" spans="1:7" x14ac:dyDescent="0.2">
      <c r="A37" s="13">
        <f t="shared" si="0"/>
        <v>15</v>
      </c>
      <c r="B37" s="7" t="s">
        <v>82</v>
      </c>
      <c r="C37" s="58">
        <v>0</v>
      </c>
      <c r="D37" s="55">
        <v>0</v>
      </c>
      <c r="E37" s="15" t="s">
        <v>9</v>
      </c>
      <c r="F37" s="66">
        <f t="shared" si="2"/>
        <v>0</v>
      </c>
      <c r="G37" s="82">
        <f t="shared" si="3"/>
        <v>0</v>
      </c>
    </row>
    <row r="38" spans="1:7" x14ac:dyDescent="0.2">
      <c r="A38" s="13">
        <f t="shared" si="0"/>
        <v>16</v>
      </c>
      <c r="B38" s="7" t="s">
        <v>80</v>
      </c>
      <c r="C38" s="58">
        <v>0</v>
      </c>
      <c r="D38" s="55">
        <v>0</v>
      </c>
      <c r="E38" s="15" t="s">
        <v>9</v>
      </c>
      <c r="F38" s="66">
        <f t="shared" si="2"/>
        <v>0</v>
      </c>
      <c r="G38" s="82">
        <f t="shared" si="3"/>
        <v>0</v>
      </c>
    </row>
    <row r="39" spans="1:7" s="5" customFormat="1" x14ac:dyDescent="0.2">
      <c r="A39" s="111"/>
      <c r="B39" s="112"/>
      <c r="C39" s="112"/>
      <c r="D39" s="112"/>
      <c r="E39" s="112"/>
      <c r="F39" s="112"/>
      <c r="G39" s="113"/>
    </row>
    <row r="40" spans="1:7" x14ac:dyDescent="0.2">
      <c r="A40" s="13">
        <f>A38+1</f>
        <v>17</v>
      </c>
      <c r="B40" s="11" t="s">
        <v>87</v>
      </c>
      <c r="C40" s="15" t="s">
        <v>88</v>
      </c>
      <c r="D40" s="55">
        <v>0</v>
      </c>
      <c r="E40" s="67" t="s">
        <v>12</v>
      </c>
      <c r="F40" s="65">
        <v>4000</v>
      </c>
      <c r="G40" s="82">
        <f t="shared" si="1"/>
        <v>0</v>
      </c>
    </row>
    <row r="41" spans="1:7" x14ac:dyDescent="0.2">
      <c r="A41" s="13">
        <f t="shared" si="0"/>
        <v>18</v>
      </c>
      <c r="B41" s="11" t="s">
        <v>89</v>
      </c>
      <c r="C41" s="15" t="s">
        <v>90</v>
      </c>
      <c r="D41" s="55">
        <v>0</v>
      </c>
      <c r="E41" s="67" t="s">
        <v>12</v>
      </c>
      <c r="F41" s="65">
        <v>5000</v>
      </c>
      <c r="G41" s="82">
        <f t="shared" si="1"/>
        <v>0</v>
      </c>
    </row>
    <row r="42" spans="1:7" x14ac:dyDescent="0.2">
      <c r="A42" s="13">
        <f t="shared" si="0"/>
        <v>19</v>
      </c>
      <c r="B42" s="11" t="s">
        <v>91</v>
      </c>
      <c r="C42" s="7" t="s">
        <v>92</v>
      </c>
      <c r="D42" s="55">
        <v>0</v>
      </c>
      <c r="E42" s="67" t="s">
        <v>12</v>
      </c>
      <c r="F42" s="65">
        <v>4500</v>
      </c>
      <c r="G42" s="82">
        <f t="shared" si="1"/>
        <v>0</v>
      </c>
    </row>
    <row r="43" spans="1:7" x14ac:dyDescent="0.2">
      <c r="A43" s="13">
        <f t="shared" si="0"/>
        <v>20</v>
      </c>
      <c r="B43" s="12" t="s">
        <v>93</v>
      </c>
      <c r="C43" s="7" t="s">
        <v>94</v>
      </c>
      <c r="D43" s="55">
        <v>0</v>
      </c>
      <c r="E43" s="67" t="s">
        <v>12</v>
      </c>
      <c r="F43" s="65">
        <v>7000</v>
      </c>
      <c r="G43" s="82">
        <f t="shared" si="1"/>
        <v>0</v>
      </c>
    </row>
    <row r="44" spans="1:7" x14ac:dyDescent="0.2">
      <c r="A44" s="13">
        <f t="shared" si="0"/>
        <v>21</v>
      </c>
      <c r="B44" s="7" t="s">
        <v>100</v>
      </c>
      <c r="C44" s="7" t="s">
        <v>96</v>
      </c>
      <c r="D44" s="55">
        <v>0</v>
      </c>
      <c r="E44" s="67" t="s">
        <v>12</v>
      </c>
      <c r="F44" s="65">
        <v>1500</v>
      </c>
      <c r="G44" s="82">
        <f t="shared" si="1"/>
        <v>0</v>
      </c>
    </row>
    <row r="45" spans="1:7" x14ac:dyDescent="0.2">
      <c r="A45" s="13">
        <f t="shared" si="0"/>
        <v>22</v>
      </c>
      <c r="B45" s="7" t="s">
        <v>101</v>
      </c>
      <c r="C45" s="7" t="s">
        <v>97</v>
      </c>
      <c r="D45" s="55">
        <v>0</v>
      </c>
      <c r="E45" s="64" t="s">
        <v>12</v>
      </c>
      <c r="F45" s="65">
        <v>2200</v>
      </c>
      <c r="G45" s="82">
        <f t="shared" si="1"/>
        <v>0</v>
      </c>
    </row>
    <row r="46" spans="1:7" x14ac:dyDescent="0.2">
      <c r="A46" s="13">
        <f t="shared" si="0"/>
        <v>23</v>
      </c>
      <c r="B46" s="7" t="s">
        <v>102</v>
      </c>
      <c r="C46" s="7" t="s">
        <v>98</v>
      </c>
      <c r="D46" s="55">
        <v>0</v>
      </c>
      <c r="E46" s="64" t="s">
        <v>12</v>
      </c>
      <c r="F46" s="65">
        <v>1800</v>
      </c>
      <c r="G46" s="82">
        <f t="shared" si="1"/>
        <v>0</v>
      </c>
    </row>
    <row r="47" spans="1:7" x14ac:dyDescent="0.2">
      <c r="A47" s="13">
        <f t="shared" si="0"/>
        <v>24</v>
      </c>
      <c r="B47" s="7" t="s">
        <v>103</v>
      </c>
      <c r="C47" s="7" t="s">
        <v>99</v>
      </c>
      <c r="D47" s="55">
        <v>0</v>
      </c>
      <c r="E47" s="64" t="s">
        <v>12</v>
      </c>
      <c r="F47" s="65">
        <v>1600</v>
      </c>
      <c r="G47" s="82">
        <f t="shared" si="1"/>
        <v>0</v>
      </c>
    </row>
    <row r="48" spans="1:7" x14ac:dyDescent="0.2">
      <c r="A48" s="13">
        <f t="shared" si="0"/>
        <v>25</v>
      </c>
      <c r="B48" s="59"/>
      <c r="C48" s="7"/>
      <c r="D48" s="55"/>
      <c r="E48" s="56"/>
      <c r="F48" s="23"/>
      <c r="G48" s="82">
        <f t="shared" si="1"/>
        <v>0</v>
      </c>
    </row>
    <row r="49" spans="1:7" x14ac:dyDescent="0.2">
      <c r="A49" s="13">
        <f t="shared" si="0"/>
        <v>26</v>
      </c>
      <c r="B49" s="59"/>
      <c r="C49" s="7"/>
      <c r="D49" s="55"/>
      <c r="E49" s="56"/>
      <c r="F49" s="23"/>
      <c r="G49" s="82">
        <f t="shared" si="1"/>
        <v>0</v>
      </c>
    </row>
    <row r="50" spans="1:7" x14ac:dyDescent="0.2">
      <c r="A50" s="13">
        <f t="shared" si="0"/>
        <v>27</v>
      </c>
      <c r="B50" s="59"/>
      <c r="C50" s="7"/>
      <c r="D50" s="55"/>
      <c r="E50" s="56"/>
      <c r="F50" s="23"/>
      <c r="G50" s="82">
        <f t="shared" si="1"/>
        <v>0</v>
      </c>
    </row>
    <row r="51" spans="1:7" x14ac:dyDescent="0.2">
      <c r="A51" s="13">
        <f t="shared" si="0"/>
        <v>28</v>
      </c>
      <c r="B51" s="59"/>
      <c r="C51" s="1"/>
      <c r="D51" s="55"/>
      <c r="E51" s="56"/>
      <c r="F51" s="23"/>
      <c r="G51" s="82">
        <f t="shared" si="1"/>
        <v>0</v>
      </c>
    </row>
    <row r="52" spans="1:7" x14ac:dyDescent="0.2">
      <c r="A52" s="13">
        <f t="shared" si="0"/>
        <v>29</v>
      </c>
      <c r="B52" s="59"/>
      <c r="C52" s="7"/>
      <c r="D52" s="55"/>
      <c r="E52" s="56"/>
      <c r="F52" s="23"/>
      <c r="G52" s="82">
        <f t="shared" si="1"/>
        <v>0</v>
      </c>
    </row>
    <row r="53" spans="1:7" x14ac:dyDescent="0.2">
      <c r="A53" s="13">
        <f t="shared" si="0"/>
        <v>30</v>
      </c>
      <c r="B53" s="59"/>
      <c r="C53" s="7"/>
      <c r="D53" s="55"/>
      <c r="E53" s="56"/>
      <c r="F53" s="23"/>
      <c r="G53" s="82">
        <f t="shared" si="1"/>
        <v>0</v>
      </c>
    </row>
    <row r="54" spans="1:7" x14ac:dyDescent="0.2">
      <c r="A54" s="13">
        <f t="shared" si="0"/>
        <v>31</v>
      </c>
      <c r="B54" s="59"/>
      <c r="C54" s="7"/>
      <c r="D54" s="55"/>
      <c r="E54" s="56"/>
      <c r="F54" s="23"/>
      <c r="G54" s="82">
        <f t="shared" si="1"/>
        <v>0</v>
      </c>
    </row>
    <row r="55" spans="1:7" x14ac:dyDescent="0.2">
      <c r="A55" s="13">
        <f t="shared" si="0"/>
        <v>32</v>
      </c>
      <c r="B55" s="59"/>
      <c r="C55" s="7"/>
      <c r="D55" s="55"/>
      <c r="E55" s="56"/>
      <c r="F55" s="23"/>
      <c r="G55" s="82">
        <f t="shared" si="1"/>
        <v>0</v>
      </c>
    </row>
    <row r="56" spans="1:7" ht="13.5" thickBot="1" x14ac:dyDescent="0.25">
      <c r="A56" s="13">
        <f t="shared" si="0"/>
        <v>33</v>
      </c>
      <c r="B56" s="59"/>
      <c r="C56" s="7"/>
      <c r="D56" s="55"/>
      <c r="E56" s="56"/>
      <c r="F56" s="23"/>
      <c r="G56" s="85">
        <f t="shared" si="1"/>
        <v>0</v>
      </c>
    </row>
    <row r="57" spans="1:7" ht="13.5" thickBot="1" x14ac:dyDescent="0.25">
      <c r="A57" s="3"/>
      <c r="B57" s="102" t="s">
        <v>108</v>
      </c>
      <c r="C57" s="102"/>
      <c r="D57" s="102"/>
      <c r="E57" s="102"/>
      <c r="F57" s="102"/>
      <c r="G57" s="86">
        <f>SUM(G22:G56)</f>
        <v>0</v>
      </c>
    </row>
  </sheetData>
  <sheetProtection selectLockedCells="1"/>
  <mergeCells count="10">
    <mergeCell ref="B57:F57"/>
    <mergeCell ref="D5:F5"/>
    <mergeCell ref="D6:F6"/>
    <mergeCell ref="D7:F7"/>
    <mergeCell ref="A39:G39"/>
    <mergeCell ref="A1:G1"/>
    <mergeCell ref="A2:G2"/>
    <mergeCell ref="A3:G3"/>
    <mergeCell ref="D30:F30"/>
    <mergeCell ref="A10:G17"/>
  </mergeCells>
  <printOptions horizontalCentered="1"/>
  <pageMargins left="0.25" right="0.25" top="0.75" bottom="0.75" header="0.3" footer="0.3"/>
  <pageSetup scale="94" orientation="portrait" r:id="rId1"/>
  <ignoredErrors>
    <ignoredError sqref="F31 F32: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380DDB4B5564AB58A43FD28A83AF6" ma:contentTypeVersion="2" ma:contentTypeDescription="Create a new document." ma:contentTypeScope="" ma:versionID="87a4f1b95711f8a4960439b3e1f8994b">
  <xsd:schema xmlns:xsd="http://www.w3.org/2001/XMLSchema" xmlns:xs="http://www.w3.org/2001/XMLSchema" xmlns:p="http://schemas.microsoft.com/office/2006/metadata/properties" xmlns:ns2="65f4a09b-6e9b-4ecc-b336-800d428a2229" targetNamespace="http://schemas.microsoft.com/office/2006/metadata/properties" ma:root="true" ma:fieldsID="5f3bd59d34b2f8998b806c988e5cc0d0" ns2:_="">
    <xsd:import namespace="65f4a09b-6e9b-4ecc-b336-800d428a22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4a09b-6e9b-4ecc-b336-800d428a2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0994C-610B-44AD-9063-B944D26EA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f4a09b-6e9b-4ecc-b336-800d428a2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F60E4-B2EB-4E28-806F-39BBD957D017}">
  <ds:schemaRefs>
    <ds:schemaRef ds:uri="65f4a09b-6e9b-4ecc-b336-800d428a222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FD788E-EE2D-4EB0-8E97-03BB7BA26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Worksheet</vt:lpstr>
      <vt:lpstr>Water Estimate</vt:lpstr>
      <vt:lpstr>Sewer Estimate</vt:lpstr>
      <vt:lpstr>'Sewer Estimate'!Print_Area</vt:lpstr>
      <vt:lpstr>'Water Estimate'!Print_Area</vt:lpstr>
      <vt:lpstr>Worksheet!Print_Area</vt:lpstr>
    </vt:vector>
  </TitlesOfParts>
  <Company>PDMWD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Padre User</dc:creator>
  <cp:lastModifiedBy>Alberto Sandoval</cp:lastModifiedBy>
  <cp:lastPrinted>2020-09-03T00:22:53Z</cp:lastPrinted>
  <dcterms:created xsi:type="dcterms:W3CDTF">2001-01-09T22:32:43Z</dcterms:created>
  <dcterms:modified xsi:type="dcterms:W3CDTF">2020-09-03T16:54:26Z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0x010100713380DDB4B5564AB58A43FD28A83AF6</vt:lpwstr>
  </property>
</Properties>
</file>